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60" windowWidth="9540" windowHeight="8232" activeTab="0"/>
  </bookViews>
  <sheets>
    <sheet name="P&amp;L" sheetId="1" r:id="rId1"/>
    <sheet name="Bal Sht" sheetId="2" r:id="rId2"/>
  </sheets>
  <definedNames>
    <definedName name="_xlnm.Print_Area" localSheetId="1">'Bal Sht'!$A$1:$F$47</definedName>
    <definedName name="_xlnm.Print_Area" localSheetId="0">'P&amp;L'!$A$1:$G$88</definedName>
    <definedName name="_xlnm.Print_Titles" localSheetId="1">'Bal Sht'!$A:$E,'Bal Sht'!$1:$1</definedName>
    <definedName name="_xlnm.Print_Titles" localSheetId="0">'P&amp;L'!$A:$F,'P&amp;L'!$1:$1</definedName>
    <definedName name="QB_COLUMN_29" localSheetId="1" hidden="1">'Bal Sht'!$F$1</definedName>
    <definedName name="QB_COLUMN_29" localSheetId="0" hidden="1">'P&amp;L'!$G$1</definedName>
    <definedName name="QB_DATA_0" localSheetId="1" hidden="1">'Bal Sht'!$5:$5,'Bal Sht'!$6:$6,'Bal Sht'!$7:$7,'Bal Sht'!$8:$8,'Bal Sht'!$11:$11,'Bal Sht'!$12:$12,'Bal Sht'!$15:$15,'Bal Sht'!$16:$16,'Bal Sht'!$21:$21,'Bal Sht'!$22:$22,'Bal Sht'!$27:$27,'Bal Sht'!$28:$28,'Bal Sht'!$30:$30,'Bal Sht'!$37:$37,'Bal Sht'!$43:$43,'Bal Sht'!$44:$44</definedName>
    <definedName name="QB_DATA_0" localSheetId="0" hidden="1">'P&amp;L'!$5:$5,'P&amp;L'!$6:$6,'P&amp;L'!$7:$7,'P&amp;L'!$8:$8,'P&amp;L'!$9:$9,'P&amp;L'!$11:$11,'P&amp;L'!$13:$13,'P&amp;L'!$14:$14,'P&amp;L'!$16:$16,'P&amp;L'!$17:$17,'P&amp;L'!$18:$18,'P&amp;L'!$21:$21,'P&amp;L'!$22:$22,'P&amp;L'!$23:$23,'P&amp;L'!$24:$24,'P&amp;L'!$26:$26</definedName>
    <definedName name="QB_DATA_1" localSheetId="0" hidden="1">'P&amp;L'!$29:$29,'P&amp;L'!$31:$31,'P&amp;L'!$32:$32,'P&amp;L'!$33:$33,'P&amp;L'!$34:$34,'P&amp;L'!$35:$35,'P&amp;L'!$37:$37,'P&amp;L'!$40:$40,'P&amp;L'!$41:$41,'P&amp;L'!$42:$42,'P&amp;L'!$45:$45,'P&amp;L'!$46:$46,'P&amp;L'!$47:$47,'P&amp;L'!$50:$50,'P&amp;L'!$51:$51,'P&amp;L'!$52:$52</definedName>
    <definedName name="QB_DATA_2" localSheetId="0" hidden="1">'P&amp;L'!$54:$54,'P&amp;L'!$55:$55,'P&amp;L'!$56:$56,'P&amp;L'!$57:$57,'P&amp;L'!$58:$58,'P&amp;L'!$59:$59,'P&amp;L'!$60:$60,'P&amp;L'!$63:$63,'P&amp;L'!$64:$64,'P&amp;L'!$65:$65,'P&amp;L'!$66:$66,'P&amp;L'!$69:$69,'P&amp;L'!$70:$70,'P&amp;L'!$71:$71,'P&amp;L'!$72:$72,'P&amp;L'!$73:$73</definedName>
    <definedName name="QB_DATA_3" localSheetId="0" hidden="1">'P&amp;L'!$76:$76,'P&amp;L'!$77:$77,'P&amp;L'!$78:$78,'P&amp;L'!$82:$82,'P&amp;L'!$83:$83,'P&amp;L'!$84:$84</definedName>
    <definedName name="QB_FORMULA_0" localSheetId="1" hidden="1">'Bal Sht'!$F$9,'Bal Sht'!$F$13,'Bal Sht'!$F$17,'Bal Sht'!$F$18,'Bal Sht'!$F$23,'Bal Sht'!$F$24,'Bal Sht'!$F$29,'Bal Sht'!$F$31,'Bal Sht'!$F$32,'Bal Sht'!$F$38,'Bal Sht'!$F$39,'Bal Sht'!$F$40,'Bal Sht'!$F$45,'Bal Sht'!$F$46,'Bal Sht'!$F$47</definedName>
    <definedName name="QB_FORMULA_0" localSheetId="0" hidden="1">'P&amp;L'!$G$10,'P&amp;L'!$G$15,'P&amp;L'!$G$19,'P&amp;L'!$G$27,'P&amp;L'!$G$30,'P&amp;L'!$G$38,'P&amp;L'!$G$43,'P&amp;L'!$G$48,'P&amp;L'!$G$61,'P&amp;L'!$G$67,'P&amp;L'!$G$74,'P&amp;L'!$G$79,'P&amp;L'!$G$80,'P&amp;L'!$G$85,'P&amp;L'!$G$86,'P&amp;L'!$G$87</definedName>
    <definedName name="QB_FORMULA_1" localSheetId="0" hidden="1">'P&amp;L'!$G$88</definedName>
    <definedName name="QB_ROW_1" localSheetId="1" hidden="1">'Bal Sht'!$A$2</definedName>
    <definedName name="QB_ROW_100240" localSheetId="0" hidden="1">'P&amp;L'!$E$50</definedName>
    <definedName name="QB_ROW_10031" localSheetId="1" hidden="1">'Bal Sht'!$D$36</definedName>
    <definedName name="QB_ROW_1011" localSheetId="1" hidden="1">'Bal Sht'!$B$3</definedName>
    <definedName name="QB_ROW_10230" localSheetId="1" hidden="1">'Bal Sht'!$D$22</definedName>
    <definedName name="QB_ROW_103250" localSheetId="0" hidden="1">'P&amp;L'!$F$60</definedName>
    <definedName name="QB_ROW_10331" localSheetId="1" hidden="1">'Bal Sht'!$D$38</definedName>
    <definedName name="QB_ROW_110030" localSheetId="0" hidden="1">'P&amp;L'!$D$49</definedName>
    <definedName name="QB_ROW_110330" localSheetId="0" hidden="1">'P&amp;L'!$D$80</definedName>
    <definedName name="QB_ROW_111040" localSheetId="0" hidden="1">'P&amp;L'!$E$53</definedName>
    <definedName name="QB_ROW_111340" localSheetId="0" hidden="1">'P&amp;L'!$E$61</definedName>
    <definedName name="QB_ROW_123230" localSheetId="1" hidden="1">'Bal Sht'!$D$11</definedName>
    <definedName name="QB_ROW_124230" localSheetId="1" hidden="1">'Bal Sht'!$D$16</definedName>
    <definedName name="QB_ROW_13020" localSheetId="1" hidden="1">'Bal Sht'!$C$26</definedName>
    <definedName name="QB_ROW_1311" localSheetId="1" hidden="1">'Bal Sht'!$B$18</definedName>
    <definedName name="QB_ROW_131230" localSheetId="0" hidden="1">'P&amp;L'!$D$17</definedName>
    <definedName name="QB_ROW_13320" localSheetId="1" hidden="1">'Bal Sht'!$C$29</definedName>
    <definedName name="QB_ROW_14011" localSheetId="1" hidden="1">'Bal Sht'!$B$41</definedName>
    <definedName name="QB_ROW_140230" localSheetId="0" hidden="1">'P&amp;L'!$D$35</definedName>
    <definedName name="QB_ROW_142230" localSheetId="0" hidden="1">'P&amp;L'!$D$33</definedName>
    <definedName name="QB_ROW_14230" localSheetId="1" hidden="1">'Bal Sht'!$D$27</definedName>
    <definedName name="QB_ROW_14311" localSheetId="1" hidden="1">'Bal Sht'!$B$46</definedName>
    <definedName name="QB_ROW_143230" localSheetId="1" hidden="1">'Bal Sht'!$D$5</definedName>
    <definedName name="QB_ROW_147030" localSheetId="0" hidden="1">'P&amp;L'!$D$28</definedName>
    <definedName name="QB_ROW_147330" localSheetId="0" hidden="1">'P&amp;L'!$D$30</definedName>
    <definedName name="QB_ROW_148240" localSheetId="0" hidden="1">'P&amp;L'!$E$29</definedName>
    <definedName name="QB_ROW_152250" localSheetId="0" hidden="1">'P&amp;L'!$F$59</definedName>
    <definedName name="QB_ROW_15230" localSheetId="1" hidden="1">'Bal Sht'!$D$28</definedName>
    <definedName name="QB_ROW_153040" localSheetId="0" hidden="1">'P&amp;L'!$E$62</definedName>
    <definedName name="QB_ROW_153340" localSheetId="0" hidden="1">'P&amp;L'!$E$67</definedName>
    <definedName name="QB_ROW_154250" localSheetId="0" hidden="1">'P&amp;L'!$F$63</definedName>
    <definedName name="QB_ROW_155250" localSheetId="0" hidden="1">'P&amp;L'!$F$64</definedName>
    <definedName name="QB_ROW_156250" localSheetId="0" hidden="1">'P&amp;L'!$F$65</definedName>
    <definedName name="QB_ROW_157250" localSheetId="0" hidden="1">'P&amp;L'!$F$66</definedName>
    <definedName name="QB_ROW_158030" localSheetId="0" hidden="1">'P&amp;L'!$D$81</definedName>
    <definedName name="QB_ROW_158330" localSheetId="0" hidden="1">'P&amp;L'!$D$85</definedName>
    <definedName name="QB_ROW_159240" localSheetId="0" hidden="1">'P&amp;L'!$E$82</definedName>
    <definedName name="QB_ROW_161240" localSheetId="0" hidden="1">'P&amp;L'!$E$83</definedName>
    <definedName name="QB_ROW_162240" localSheetId="0" hidden="1">'P&amp;L'!$E$84</definedName>
    <definedName name="QB_ROW_16240" localSheetId="1" hidden="1">'Bal Sht'!$E$37</definedName>
    <definedName name="QB_ROW_163040" localSheetId="0" hidden="1">'P&amp;L'!$E$68</definedName>
    <definedName name="QB_ROW_163340" localSheetId="0" hidden="1">'P&amp;L'!$E$74</definedName>
    <definedName name="QB_ROW_164250" localSheetId="0" hidden="1">'P&amp;L'!$F$69</definedName>
    <definedName name="QB_ROW_165250" localSheetId="0" hidden="1">'P&amp;L'!$F$70</definedName>
    <definedName name="QB_ROW_166250" localSheetId="0" hidden="1">'P&amp;L'!$F$71</definedName>
    <definedName name="QB_ROW_171040" localSheetId="0" hidden="1">'P&amp;L'!$E$75</definedName>
    <definedName name="QB_ROW_171340" localSheetId="0" hidden="1">'P&amp;L'!$E$79</definedName>
    <definedName name="QB_ROW_172250" localSheetId="0" hidden="1">'P&amp;L'!$F$76</definedName>
    <definedName name="QB_ROW_173250" localSheetId="0" hidden="1">'P&amp;L'!$F$77</definedName>
    <definedName name="QB_ROW_174250" localSheetId="0" hidden="1">'P&amp;L'!$F$78</definedName>
    <definedName name="QB_ROW_180030" localSheetId="0" hidden="1">'P&amp;L'!$D$12</definedName>
    <definedName name="QB_ROW_180330" localSheetId="0" hidden="1">'P&amp;L'!$D$15</definedName>
    <definedName name="QB_ROW_18301" localSheetId="0" hidden="1">'P&amp;L'!$A$88</definedName>
    <definedName name="QB_ROW_19011" localSheetId="0" hidden="1">'P&amp;L'!$B$2</definedName>
    <definedName name="QB_ROW_19311" localSheetId="0" hidden="1">'P&amp;L'!$B$87</definedName>
    <definedName name="QB_ROW_195240" localSheetId="0" hidden="1">'P&amp;L'!$E$26</definedName>
    <definedName name="QB_ROW_198230" localSheetId="0" hidden="1">'P&amp;L'!$D$18</definedName>
    <definedName name="QB_ROW_20021" localSheetId="0" hidden="1">'P&amp;L'!$C$3</definedName>
    <definedName name="QB_ROW_200240" localSheetId="0" hidden="1">'P&amp;L'!$E$14</definedName>
    <definedName name="QB_ROW_2021" localSheetId="1" hidden="1">'Bal Sht'!$C$4</definedName>
    <definedName name="QB_ROW_20321" localSheetId="0" hidden="1">'P&amp;L'!$C$19</definedName>
    <definedName name="QB_ROW_203240" localSheetId="0" hidden="1">'P&amp;L'!$E$13</definedName>
    <definedName name="QB_ROW_205250" localSheetId="0" hidden="1">'P&amp;L'!$F$56</definedName>
    <definedName name="QB_ROW_21021" localSheetId="0" hidden="1">'P&amp;L'!$C$20</definedName>
    <definedName name="QB_ROW_21321" localSheetId="0" hidden="1">'P&amp;L'!$C$86</definedName>
    <definedName name="QB_ROW_213250" localSheetId="0" hidden="1">'P&amp;L'!$F$54</definedName>
    <definedName name="QB_ROW_214250" localSheetId="0" hidden="1">'P&amp;L'!$F$55</definedName>
    <definedName name="QB_ROW_215250" localSheetId="0" hidden="1">'P&amp;L'!$F$57</definedName>
    <definedName name="QB_ROW_216250" localSheetId="0" hidden="1">'P&amp;L'!$F$58</definedName>
    <definedName name="QB_ROW_218240" localSheetId="0" hidden="1">'P&amp;L'!$E$47</definedName>
    <definedName name="QB_ROW_219230" localSheetId="1" hidden="1">'Bal Sht'!$D$7</definedName>
    <definedName name="QB_ROW_221230" localSheetId="1" hidden="1">'Bal Sht'!$D$8</definedName>
    <definedName name="QB_ROW_23020" localSheetId="1" hidden="1">'Bal Sht'!$C$42</definedName>
    <definedName name="QB_ROW_2321" localSheetId="1" hidden="1">'Bal Sht'!$C$9</definedName>
    <definedName name="QB_ROW_23320" localSheetId="1" hidden="1">'Bal Sht'!$C$45</definedName>
    <definedName name="QB_ROW_24230" localSheetId="1" hidden="1">'Bal Sht'!$D$43</definedName>
    <definedName name="QB_ROW_25230" localSheetId="1" hidden="1">'Bal Sht'!$D$44</definedName>
    <definedName name="QB_ROW_26030" localSheetId="0" hidden="1">'P&amp;L'!$D$4</definedName>
    <definedName name="QB_ROW_26330" localSheetId="0" hidden="1">'P&amp;L'!$D$10</definedName>
    <definedName name="QB_ROW_27240" localSheetId="0" hidden="1">'P&amp;L'!$E$5</definedName>
    <definedName name="QB_ROW_28240" localSheetId="0" hidden="1">'P&amp;L'!$E$7</definedName>
    <definedName name="QB_ROW_29240" localSheetId="0" hidden="1">'P&amp;L'!$E$8</definedName>
    <definedName name="QB_ROW_301" localSheetId="1" hidden="1">'Bal Sht'!$A$32</definedName>
    <definedName name="QB_ROW_3021" localSheetId="1" hidden="1">'Bal Sht'!$C$10</definedName>
    <definedName name="QB_ROW_30240" localSheetId="0" hidden="1">'P&amp;L'!$E$9</definedName>
    <definedName name="QB_ROW_31230" localSheetId="0" hidden="1">'P&amp;L'!$D$16</definedName>
    <definedName name="QB_ROW_32230" localSheetId="0" hidden="1">'P&amp;L'!$D$21</definedName>
    <definedName name="QB_ROW_33030" localSheetId="0" hidden="1">'P&amp;L'!$D$36</definedName>
    <definedName name="QB_ROW_3321" localSheetId="1" hidden="1">'Bal Sht'!$C$13</definedName>
    <definedName name="QB_ROW_33330" localSheetId="0" hidden="1">'P&amp;L'!$D$38</definedName>
    <definedName name="QB_ROW_35240" localSheetId="0" hidden="1">'P&amp;L'!$E$37</definedName>
    <definedName name="QB_ROW_38230" localSheetId="0" hidden="1">'P&amp;L'!$D$22</definedName>
    <definedName name="QB_ROW_39230" localSheetId="0" hidden="1">'P&amp;L'!$D$24</definedName>
    <definedName name="QB_ROW_4021" localSheetId="1" hidden="1">'Bal Sht'!$C$14</definedName>
    <definedName name="QB_ROW_41240" localSheetId="0" hidden="1">'P&amp;L'!$E$51</definedName>
    <definedName name="QB_ROW_42030" localSheetId="0" hidden="1">'P&amp;L'!$D$25</definedName>
    <definedName name="QB_ROW_42330" localSheetId="0" hidden="1">'P&amp;L'!$D$27</definedName>
    <definedName name="QB_ROW_4321" localSheetId="1" hidden="1">'Bal Sht'!$C$17</definedName>
    <definedName name="QB_ROW_49230" localSheetId="1" hidden="1">'Bal Sht'!$D$15</definedName>
    <definedName name="QB_ROW_5011" localSheetId="1" hidden="1">'Bal Sht'!$B$19</definedName>
    <definedName name="QB_ROW_5230" localSheetId="1" hidden="1">'Bal Sht'!$D$6</definedName>
    <definedName name="QB_ROW_5311" localSheetId="1" hidden="1">'Bal Sht'!$B$24</definedName>
    <definedName name="QB_ROW_55030" localSheetId="0" hidden="1">'P&amp;L'!$D$39</definedName>
    <definedName name="QB_ROW_55330" localSheetId="0" hidden="1">'P&amp;L'!$D$43</definedName>
    <definedName name="QB_ROW_56240" localSheetId="0" hidden="1">'P&amp;L'!$E$40</definedName>
    <definedName name="QB_ROW_57240" localSheetId="0" hidden="1">'P&amp;L'!$E$41</definedName>
    <definedName name="QB_ROW_58240" localSheetId="0" hidden="1">'P&amp;L'!$E$42</definedName>
    <definedName name="QB_ROW_6011" localSheetId="1" hidden="1">'Bal Sht'!$B$25</definedName>
    <definedName name="QB_ROW_6311" localSheetId="1" hidden="1">'Bal Sht'!$B$31</definedName>
    <definedName name="QB_ROW_65030" localSheetId="0" hidden="1">'P&amp;L'!$D$44</definedName>
    <definedName name="QB_ROW_65330" localSheetId="0" hidden="1">'P&amp;L'!$D$48</definedName>
    <definedName name="QB_ROW_66240" localSheetId="0" hidden="1">'P&amp;L'!$E$45</definedName>
    <definedName name="QB_ROW_67240" localSheetId="0" hidden="1">'P&amp;L'!$E$46</definedName>
    <definedName name="QB_ROW_7001" localSheetId="1" hidden="1">'Bal Sht'!$A$33</definedName>
    <definedName name="QB_ROW_7230" localSheetId="1" hidden="1">'Bal Sht'!$D$12</definedName>
    <definedName name="QB_ROW_7301" localSheetId="1" hidden="1">'Bal Sht'!$A$47</definedName>
    <definedName name="QB_ROW_75250" localSheetId="0" hidden="1">'P&amp;L'!$F$72</definedName>
    <definedName name="QB_ROW_76230" localSheetId="0" hidden="1">'P&amp;L'!$D$32</definedName>
    <definedName name="QB_ROW_77230" localSheetId="0" hidden="1">'P&amp;L'!$D$34</definedName>
    <definedName name="QB_ROW_78240" localSheetId="0" hidden="1">'P&amp;L'!$E$52</definedName>
    <definedName name="QB_ROW_8011" localSheetId="1" hidden="1">'Bal Sht'!$B$34</definedName>
    <definedName name="QB_ROW_8020" localSheetId="1" hidden="1">'Bal Sht'!$C$20</definedName>
    <definedName name="QB_ROW_8311" localSheetId="1" hidden="1">'Bal Sht'!$B$40</definedName>
    <definedName name="QB_ROW_8320" localSheetId="1" hidden="1">'Bal Sht'!$C$23</definedName>
    <definedName name="QB_ROW_83230" localSheetId="0" hidden="1">'P&amp;L'!$D$31</definedName>
    <definedName name="QB_ROW_86250" localSheetId="0" hidden="1">'P&amp;L'!$F$73</definedName>
    <definedName name="QB_ROW_89240" localSheetId="0" hidden="1">'P&amp;L'!$E$6</definedName>
    <definedName name="QB_ROW_9021" localSheetId="1" hidden="1">'Bal Sht'!$C$35</definedName>
    <definedName name="QB_ROW_9230" localSheetId="1" hidden="1">'Bal Sht'!$D$21</definedName>
    <definedName name="QB_ROW_9321" localSheetId="1" hidden="1">'Bal Sht'!$C$39</definedName>
    <definedName name="QB_ROW_94230" localSheetId="0" hidden="1">'P&amp;L'!$D$11</definedName>
    <definedName name="QB_ROW_95220" localSheetId="1" hidden="1">'Bal Sht'!$C$30</definedName>
    <definedName name="QB_ROW_99230" localSheetId="0" hidden="1">'P&amp;L'!$D$23</definedName>
    <definedName name="QBCANSUPPORTUPDATE" localSheetId="1">TRUE</definedName>
    <definedName name="QBCANSUPPORTUPDATE" localSheetId="0">TRUE</definedName>
    <definedName name="QBCOMPANYFILENAME" localSheetId="1">"C:\Users\Judie Messier\Documents\0 CLIENT ACCOUNTS\Partner in Health2004on.QBW"</definedName>
    <definedName name="QBCOMPANYFILENAME" localSheetId="0">"C:\Users\Judie Messier\Documents\0 CLIENT ACCOUNTS\Partner in Health2004on.QBW"</definedName>
    <definedName name="QBENDDATE" localSheetId="1">20191231</definedName>
    <definedName name="QBENDDATE" localSheetId="0">20191231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6416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0</definedName>
    <definedName name="QBREPORTCOMPANYID" localSheetId="1">"6427a06c10a84b31b6ee1052e1f97505"</definedName>
    <definedName name="QBREPORTCOMPANYID" localSheetId="0">"6427a06c10a84b31b6ee1052e1f97505"</definedName>
    <definedName name="QBREPORTCOMPARECOL_ANNUALBUDGET" localSheetId="1">FALSE</definedName>
    <definedName name="QBREPORTCOMPARECOL_ANNUALBUDGET" localSheetId="0">FALSE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FALSE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FALSE</definedName>
    <definedName name="QBREPORTCOMPARECOL_YTDBUDGET" localSheetId="1">FALSE</definedName>
    <definedName name="QBREPORTCOMPARECOL_YTDBUDGET" localSheetId="0">FALSE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0</definedName>
    <definedName name="QBREPORTTYPE" localSheetId="1">5</definedName>
    <definedName name="QBREPORTTYPE" localSheetId="0">3</definedName>
    <definedName name="QBROWHEADERS" localSheetId="1">5</definedName>
    <definedName name="QBROWHEADERS" localSheetId="0">6</definedName>
    <definedName name="QBSTARTDATE" localSheetId="1">20190101</definedName>
    <definedName name="QBSTARTDATE" localSheetId="0">20190101</definedName>
  </definedNames>
  <calcPr fullCalcOnLoad="1"/>
</workbook>
</file>

<file path=xl/sharedStrings.xml><?xml version="1.0" encoding="utf-8"?>
<sst xmlns="http://schemas.openxmlformats.org/spreadsheetml/2006/main" count="135" uniqueCount="134">
  <si>
    <t>Dec 31, 19</t>
  </si>
  <si>
    <t>ASSETS</t>
  </si>
  <si>
    <t>Current Assets</t>
  </si>
  <si>
    <t>Checking/Savings</t>
  </si>
  <si>
    <t>United Bank 1814</t>
  </si>
  <si>
    <t>BB&amp;T of Virginia</t>
  </si>
  <si>
    <t>PayPal</t>
  </si>
  <si>
    <t>Network for Good</t>
  </si>
  <si>
    <t>Total Checking/Savings</t>
  </si>
  <si>
    <t>Accounts Receivable</t>
  </si>
  <si>
    <t>Grants Receivable</t>
  </si>
  <si>
    <t>Reimbursements Receivable</t>
  </si>
  <si>
    <t>Total Accounts Receivable</t>
  </si>
  <si>
    <t>Other Current Assets</t>
  </si>
  <si>
    <t>Undeposited Funds</t>
  </si>
  <si>
    <t>Morgan Stanley Smith Barney</t>
  </si>
  <si>
    <t>Total Other Current Assets</t>
  </si>
  <si>
    <t>Total Current Assets</t>
  </si>
  <si>
    <t>Fixed Assets</t>
  </si>
  <si>
    <t>Equipment</t>
  </si>
  <si>
    <t>Original Cost</t>
  </si>
  <si>
    <t>Accumulated Depreciation</t>
  </si>
  <si>
    <t>Total Equipment</t>
  </si>
  <si>
    <t>Total Fixed Assets</t>
  </si>
  <si>
    <t>Other Assets</t>
  </si>
  <si>
    <t>Organizational Cost</t>
  </si>
  <si>
    <t>Accumulated Amortization</t>
  </si>
  <si>
    <t>Total Organizational Cost</t>
  </si>
  <si>
    <t>Prepaid Expenses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</si>
  <si>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</si>
  <si>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</si>
  <si>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</si>
  <si>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</si>
  <si>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</si>
  <si>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</si>
  <si>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Vendors Payable</t>
  </si>
  <si>
    <t>Total Accounts Payable</t>
  </si>
  <si>
    <t>Total Current Liabilities</t>
  </si>
  <si>
    <t>Total Liabilities</t>
  </si>
  <si>
    <t>Equity</t>
  </si>
  <si>
    <t>Net Assets</t>
  </si>
  <si>
    <t>Unrestricted Net Assets</t>
  </si>
  <si>
    <t>Temp. Restricted Net Assets</t>
  </si>
  <si>
    <t>Total Net Assets</t>
  </si>
  <si>
    <t>Total Equity</t>
  </si>
  <si>
    <t>TOTAL LIABILITIES &amp; EQUITY</t>
  </si>
  <si>
    <t>Jan - Dec 19</t>
  </si>
  <si>
    <t>Ordinary Income/Expense</t>
  </si>
  <si>
    <t>Income</t>
  </si>
  <si>
    <t>Direct Contributions</t>
  </si>
  <si>
    <t>Individual Contributions</t>
  </si>
  <si>
    <t>Corporate Contributions</t>
  </si>
  <si>
    <t>Churches/Clubs/Groups</t>
  </si>
  <si>
    <t>Publicly Supported Foundations</t>
  </si>
  <si>
    <t>Private Fndns/Trusts/Estates</t>
  </si>
  <si>
    <t>Total Direct Contributions</t>
  </si>
  <si>
    <t>Indirect Contributions</t>
  </si>
  <si>
    <t>Special Events</t>
  </si>
  <si>
    <t>Auction Revenue</t>
  </si>
  <si>
    <t>FMV Donated Auction Items</t>
  </si>
  <si>
    <t>Total Special Events</t>
  </si>
  <si>
    <t>Interest Income</t>
  </si>
  <si>
    <t>Dividend and Capital Gain Incom</t>
  </si>
  <si>
    <t>Gain on Sale of Stocks</t>
  </si>
  <si>
    <t>Total Income</t>
  </si>
  <si>
    <t>Expense</t>
  </si>
  <si>
    <t>Advertising &amp; Promotion</t>
  </si>
  <si>
    <t>Bank Service Charges</t>
  </si>
  <si>
    <t>Board Expenses</t>
  </si>
  <si>
    <t>Communications (tel,fax,intrnt)</t>
  </si>
  <si>
    <t>Contract Services</t>
  </si>
  <si>
    <t>Administrative Services</t>
  </si>
  <si>
    <t>Total Contract Services</t>
  </si>
  <si>
    <t>Event-related expenses</t>
  </si>
  <si>
    <t>Event supplies</t>
  </si>
  <si>
    <t>Total Event-related expenses</t>
  </si>
  <si>
    <t>Fees and Licenses</t>
  </si>
  <si>
    <t>Office Expense</t>
  </si>
  <si>
    <t>Online Transaction Fees</t>
  </si>
  <si>
    <t>Postage</t>
  </si>
  <si>
    <t>Printing &amp; Reproduction</t>
  </si>
  <si>
    <t>Auto-related Expenses</t>
  </si>
  <si>
    <t>Parking</t>
  </si>
  <si>
    <t>Total Auto-related Expenses</t>
  </si>
  <si>
    <t>GT Office/Apt-related Expenses</t>
  </si>
  <si>
    <t>Rent</t>
  </si>
  <si>
    <t>Utilities</t>
  </si>
  <si>
    <t>Maintenance &amp; Repair</t>
  </si>
  <si>
    <t>Total GT Office/Apt-related Expenses</t>
  </si>
  <si>
    <t>Professional Services</t>
  </si>
  <si>
    <t>Accounting &amp; Financial Mngmnt</t>
  </si>
  <si>
    <t>Development</t>
  </si>
  <si>
    <t>Media Outreach</t>
  </si>
  <si>
    <t>Total Professional Services</t>
  </si>
  <si>
    <t>Program-related Expenses</t>
  </si>
  <si>
    <t>Grants and Allocations</t>
  </si>
  <si>
    <t>Online Data Management</t>
  </si>
  <si>
    <t>Project Supplies</t>
  </si>
  <si>
    <t>Guatemalan Staff</t>
  </si>
  <si>
    <t>Director of Operations</t>
  </si>
  <si>
    <t>Medical Director</t>
  </si>
  <si>
    <t>Operating Room Supervisor</t>
  </si>
  <si>
    <t>Patient Programming</t>
  </si>
  <si>
    <t>Patient Coordinator</t>
  </si>
  <si>
    <t>Local Health Promoters</t>
  </si>
  <si>
    <t>Other Services</t>
  </si>
  <si>
    <t>Total Guatemalan Staff</t>
  </si>
  <si>
    <t>GT Staff-related Expenses</t>
  </si>
  <si>
    <t>GT Staff Meals</t>
  </si>
  <si>
    <t>GT Staff Lodging</t>
  </si>
  <si>
    <t>GT Staff Transportation</t>
  </si>
  <si>
    <t>GT Staff Travel</t>
  </si>
  <si>
    <t>Total GT Staff-related Expenses</t>
  </si>
  <si>
    <t>Patient-related expenses</t>
  </si>
  <si>
    <t>Patient Meals</t>
  </si>
  <si>
    <t>Patient Lodging</t>
  </si>
  <si>
    <t>Patient Transportation</t>
  </si>
  <si>
    <t>Medical supplies &amp; procedures</t>
  </si>
  <si>
    <t>Hospital Expenses</t>
  </si>
  <si>
    <t>Total Patient-related expenses</t>
  </si>
  <si>
    <t>Team-related expenses</t>
  </si>
  <si>
    <t>Team Meals</t>
  </si>
  <si>
    <t>Team Lodging</t>
  </si>
  <si>
    <t>Team Transportation</t>
  </si>
  <si>
    <t>Total Team-related expenses</t>
  </si>
  <si>
    <t>Total Program-related Expenses</t>
  </si>
  <si>
    <t>US Staff Travel-related expense</t>
  </si>
  <si>
    <t>US Staff Meals and Entertainmen</t>
  </si>
  <si>
    <t>US Staff Transportation</t>
  </si>
  <si>
    <t>US Staff Travel</t>
  </si>
  <si>
    <t>Total US Staff Travel-related expense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</si>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</sst>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49" fontId="36" fillId="0" borderId="0" xfId="0" applyNumberFormat="1" applyFont="1" applyAlignment="1">
      <alignment/>
    </xf>
    <xf numFmtId="40" fontId="37" fillId="0" borderId="0" xfId="0" applyNumberFormat="1" applyFont="1" applyAlignment="1">
      <alignment/>
    </xf>
    <xf numFmtId="40" fontId="37" fillId="0" borderId="10" xfId="0" applyNumberFormat="1" applyFont="1" applyBorder="1" applyAlignment="1">
      <alignment/>
    </xf>
    <xf numFmtId="40" fontId="37" fillId="0" borderId="0" xfId="0" applyNumberFormat="1" applyFont="1" applyBorder="1" applyAlignment="1">
      <alignment/>
    </xf>
    <xf numFmtId="40" fontId="37" fillId="0" borderId="11" xfId="0" applyNumberFormat="1" applyFont="1" applyBorder="1" applyAlignment="1">
      <alignment/>
    </xf>
    <xf numFmtId="40" fontId="37" fillId="0" borderId="12" xfId="0" applyNumberFormat="1" applyFont="1" applyBorder="1" applyAlignment="1">
      <alignment/>
    </xf>
    <xf numFmtId="40" fontId="36" fillId="0" borderId="13" xfId="0" applyNumberFormat="1" applyFont="1" applyBorder="1" applyAlignment="1">
      <alignment/>
    </xf>
    <xf numFmtId="0" fontId="36" fillId="0" borderId="0" xfId="0" applyFont="1" applyAlignment="1">
      <alignment/>
    </xf>
    <xf numFmtId="49" fontId="36" fillId="0" borderId="0" xfId="0" applyNumberFormat="1" applyFont="1" applyAlignment="1">
      <alignment horizontal="center"/>
    </xf>
    <xf numFmtId="49" fontId="36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6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85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85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G88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5"/>
  <cols>
    <col min="1" max="5" width="3.00390625" style="1" customWidth="1"/>
    <col min="6" max="6" width="23.28125" style="1" customWidth="1"/>
    <col min="7" max="7" width="9.28125" style="14" bestFit="1" customWidth="1"/>
  </cols>
  <sheetData>
    <row r="1" spans="1:7" s="11" customFormat="1" ht="15.75" thickBot="1">
      <c r="A1" s="9"/>
      <c r="B1" s="9"/>
      <c r="C1" s="9"/>
      <c r="D1" s="9"/>
      <c r="E1" s="9"/>
      <c r="F1" s="9"/>
      <c r="G1" s="10" t="s">
        <v>46</v>
      </c>
    </row>
    <row r="2" spans="2:7" ht="12" thickTop="1">
      <c r="B2" s="1" t="s">
        <v>47</v>
      </c>
      <c r="G2" s="2"/>
    </row>
    <row r="3" spans="3:7" ht="14.25">
      <c r="C3" s="1" t="s">
        <v>48</v>
      </c>
      <c r="G3" s="2"/>
    </row>
    <row r="4" spans="4:7" ht="14.25">
      <c r="D4" s="1" t="s">
        <v>49</v>
      </c>
      <c r="G4" s="2"/>
    </row>
    <row r="5" spans="5:7" ht="14.25">
      <c r="E5" s="1" t="s">
        <v>50</v>
      </c>
      <c r="G5" s="2">
        <v>129446.63</v>
      </c>
    </row>
    <row r="6" spans="5:7" ht="14.25">
      <c r="E6" s="1" t="s">
        <v>51</v>
      </c>
      <c r="G6" s="2">
        <v>2700</v>
      </c>
    </row>
    <row r="7" spans="5:7" ht="14.25">
      <c r="E7" s="1" t="s">
        <v>52</v>
      </c>
      <c r="G7" s="2">
        <v>7695</v>
      </c>
    </row>
    <row r="8" spans="5:7" ht="14.25">
      <c r="E8" s="1" t="s">
        <v>53</v>
      </c>
      <c r="G8" s="2">
        <v>59884.3</v>
      </c>
    </row>
    <row r="9" spans="5:7" ht="15" thickBot="1">
      <c r="E9" s="1" t="s">
        <v>54</v>
      </c>
      <c r="G9" s="3">
        <v>50000</v>
      </c>
    </row>
    <row r="10" spans="4:7" ht="14.25">
      <c r="D10" s="1" t="s">
        <v>55</v>
      </c>
      <c r="G10" s="2">
        <f>ROUND(SUM(G4:G9),5)</f>
        <v>249725.93</v>
      </c>
    </row>
    <row r="11" spans="4:7" ht="14.25">
      <c r="D11" s="1" t="s">
        <v>56</v>
      </c>
      <c r="G11" s="2">
        <v>5821.57</v>
      </c>
    </row>
    <row r="12" spans="4:7" ht="14.25">
      <c r="D12" s="1" t="s">
        <v>57</v>
      </c>
      <c r="G12" s="2"/>
    </row>
    <row r="13" spans="5:7" ht="14.25">
      <c r="E13" s="1" t="s">
        <v>58</v>
      </c>
      <c r="G13" s="2">
        <v>250</v>
      </c>
    </row>
    <row r="14" spans="5:7" ht="15" thickBot="1">
      <c r="E14" s="1" t="s">
        <v>59</v>
      </c>
      <c r="G14" s="3">
        <v>-260.31</v>
      </c>
    </row>
    <row r="15" spans="4:7" ht="14.25">
      <c r="D15" s="1" t="s">
        <v>60</v>
      </c>
      <c r="G15" s="2">
        <f>ROUND(SUM(G12:G14),5)</f>
        <v>-10.31</v>
      </c>
    </row>
    <row r="16" spans="4:7" ht="14.25">
      <c r="D16" s="1" t="s">
        <v>61</v>
      </c>
      <c r="G16" s="2">
        <v>29.86</v>
      </c>
    </row>
    <row r="17" spans="4:7" ht="14.25">
      <c r="D17" s="1" t="s">
        <v>62</v>
      </c>
      <c r="G17" s="2">
        <v>1212.5</v>
      </c>
    </row>
    <row r="18" spans="4:7" ht="15" thickBot="1">
      <c r="D18" s="1" t="s">
        <v>63</v>
      </c>
      <c r="G18" s="3">
        <v>2630.51</v>
      </c>
    </row>
    <row r="19" spans="3:7" ht="14.25">
      <c r="C19" s="1" t="s">
        <v>64</v>
      </c>
      <c r="G19" s="2">
        <f>ROUND(G3+SUM(G10:G11)+SUM(G15:G18),5)</f>
        <v>259410.06</v>
      </c>
    </row>
    <row r="20" spans="3:7" ht="14.25">
      <c r="C20" s="1" t="s">
        <v>65</v>
      </c>
      <c r="G20" s="2"/>
    </row>
    <row r="21" spans="4:7" ht="14.25">
      <c r="D21" s="1" t="s">
        <v>66</v>
      </c>
      <c r="G21" s="2">
        <v>770.23</v>
      </c>
    </row>
    <row r="22" spans="4:7" ht="14.25">
      <c r="D22" s="1" t="s">
        <v>67</v>
      </c>
      <c r="G22" s="2">
        <v>470</v>
      </c>
    </row>
    <row r="23" spans="4:7" ht="14.25">
      <c r="D23" s="1" t="s">
        <v>68</v>
      </c>
      <c r="G23" s="2">
        <v>151.77</v>
      </c>
    </row>
    <row r="24" spans="4:7" ht="14.25">
      <c r="D24" s="1" t="s">
        <v>69</v>
      </c>
      <c r="G24" s="2">
        <v>808.59</v>
      </c>
    </row>
    <row r="25" spans="4:7" ht="14.25">
      <c r="D25" s="1" t="s">
        <v>70</v>
      </c>
      <c r="G25" s="2"/>
    </row>
    <row r="26" spans="5:7" ht="15" thickBot="1">
      <c r="E26" s="1" t="s">
        <v>71</v>
      </c>
      <c r="G26" s="3">
        <v>47</v>
      </c>
    </row>
    <row r="27" spans="4:7" ht="14.25">
      <c r="D27" s="1" t="s">
        <v>72</v>
      </c>
      <c r="G27" s="2">
        <f>ROUND(SUM(G25:G26),5)</f>
        <v>47</v>
      </c>
    </row>
    <row r="28" spans="4:7" ht="14.25">
      <c r="D28" s="1" t="s">
        <v>73</v>
      </c>
      <c r="G28" s="2"/>
    </row>
    <row r="29" spans="5:7" ht="15" thickBot="1">
      <c r="E29" s="1" t="s">
        <v>74</v>
      </c>
      <c r="G29" s="3">
        <v>663.97</v>
      </c>
    </row>
    <row r="30" spans="4:7" ht="14.25">
      <c r="D30" s="1" t="s">
        <v>75</v>
      </c>
      <c r="G30" s="2">
        <f>ROUND(SUM(G28:G29),5)</f>
        <v>663.97</v>
      </c>
    </row>
    <row r="31" spans="4:7" ht="14.25">
      <c r="D31" s="1" t="s">
        <v>76</v>
      </c>
      <c r="G31" s="2">
        <v>1015.77</v>
      </c>
    </row>
    <row r="32" spans="4:7" ht="14.25">
      <c r="D32" s="1" t="s">
        <v>77</v>
      </c>
      <c r="G32" s="2">
        <v>3099.9</v>
      </c>
    </row>
    <row r="33" spans="4:7" ht="14.25">
      <c r="D33" s="1" t="s">
        <v>78</v>
      </c>
      <c r="G33" s="2">
        <v>728.8</v>
      </c>
    </row>
    <row r="34" spans="4:7" ht="14.25">
      <c r="D34" s="1" t="s">
        <v>79</v>
      </c>
      <c r="G34" s="2">
        <v>1091.8</v>
      </c>
    </row>
    <row r="35" spans="4:7" ht="14.25">
      <c r="D35" s="1" t="s">
        <v>80</v>
      </c>
      <c r="G35" s="2">
        <v>1912.98</v>
      </c>
    </row>
    <row r="36" spans="4:7" ht="14.25">
      <c r="D36" s="1" t="s">
        <v>81</v>
      </c>
      <c r="G36" s="2"/>
    </row>
    <row r="37" spans="5:7" ht="15" thickBot="1">
      <c r="E37" s="1" t="s">
        <v>82</v>
      </c>
      <c r="G37" s="3">
        <v>95.81</v>
      </c>
    </row>
    <row r="38" spans="4:7" ht="14.25">
      <c r="D38" s="1" t="s">
        <v>83</v>
      </c>
      <c r="G38" s="2">
        <f>ROUND(SUM(G36:G37),5)</f>
        <v>95.81</v>
      </c>
    </row>
    <row r="39" spans="4:7" ht="14.25">
      <c r="D39" s="1" t="s">
        <v>84</v>
      </c>
      <c r="G39" s="2"/>
    </row>
    <row r="40" spans="5:7" ht="14.25">
      <c r="E40" s="1" t="s">
        <v>85</v>
      </c>
      <c r="G40" s="2">
        <v>5605.36</v>
      </c>
    </row>
    <row r="41" spans="5:7" ht="14.25">
      <c r="E41" s="1" t="s">
        <v>86</v>
      </c>
      <c r="G41" s="2">
        <v>378.23</v>
      </c>
    </row>
    <row r="42" spans="5:7" ht="15" thickBot="1">
      <c r="E42" s="1" t="s">
        <v>87</v>
      </c>
      <c r="G42" s="3">
        <v>1575.24</v>
      </c>
    </row>
    <row r="43" spans="4:7" ht="14.25">
      <c r="D43" s="1" t="s">
        <v>88</v>
      </c>
      <c r="G43" s="2">
        <f>ROUND(SUM(G39:G42),5)</f>
        <v>7558.83</v>
      </c>
    </row>
    <row r="44" spans="4:7" ht="14.25">
      <c r="D44" s="1" t="s">
        <v>89</v>
      </c>
      <c r="G44" s="2"/>
    </row>
    <row r="45" spans="5:7" ht="14.25">
      <c r="E45" s="1" t="s">
        <v>90</v>
      </c>
      <c r="G45" s="2">
        <v>15025</v>
      </c>
    </row>
    <row r="46" spans="5:7" ht="14.25">
      <c r="E46" s="1" t="s">
        <v>91</v>
      </c>
      <c r="G46" s="2">
        <v>1800</v>
      </c>
    </row>
    <row r="47" spans="5:7" ht="15" thickBot="1">
      <c r="E47" s="1" t="s">
        <v>92</v>
      </c>
      <c r="G47" s="3">
        <v>1534.2</v>
      </c>
    </row>
    <row r="48" spans="4:7" ht="14.25">
      <c r="D48" s="1" t="s">
        <v>93</v>
      </c>
      <c r="G48" s="2">
        <f>ROUND(SUM(G44:G47),5)</f>
        <v>18359.2</v>
      </c>
    </row>
    <row r="49" spans="4:7" ht="14.25">
      <c r="D49" s="1" t="s">
        <v>94</v>
      </c>
      <c r="G49" s="2"/>
    </row>
    <row r="50" spans="5:7" ht="14.25">
      <c r="E50" s="1" t="s">
        <v>95</v>
      </c>
      <c r="G50" s="2">
        <v>153409.07</v>
      </c>
    </row>
    <row r="51" spans="5:7" ht="14.25">
      <c r="E51" s="1" t="s">
        <v>96</v>
      </c>
      <c r="G51" s="2">
        <v>89.55</v>
      </c>
    </row>
    <row r="52" spans="5:7" ht="14.25">
      <c r="E52" s="1" t="s">
        <v>97</v>
      </c>
      <c r="G52" s="2">
        <v>6813.81</v>
      </c>
    </row>
    <row r="53" spans="5:7" ht="14.25">
      <c r="E53" s="1" t="s">
        <v>98</v>
      </c>
      <c r="G53" s="2"/>
    </row>
    <row r="54" spans="6:7" ht="14.25">
      <c r="F54" s="1" t="s">
        <v>99</v>
      </c>
      <c r="G54" s="2">
        <v>2979.25</v>
      </c>
    </row>
    <row r="55" spans="6:7" ht="14.25">
      <c r="F55" s="1" t="s">
        <v>100</v>
      </c>
      <c r="G55" s="2">
        <v>4729.93</v>
      </c>
    </row>
    <row r="56" spans="6:7" ht="14.25">
      <c r="F56" s="1" t="s">
        <v>101</v>
      </c>
      <c r="G56" s="2">
        <v>1167.76</v>
      </c>
    </row>
    <row r="57" spans="6:7" ht="14.25">
      <c r="F57" s="1" t="s">
        <v>102</v>
      </c>
      <c r="G57" s="2">
        <v>862.5</v>
      </c>
    </row>
    <row r="58" spans="6:7" ht="14.25">
      <c r="F58" s="1" t="s">
        <v>103</v>
      </c>
      <c r="G58" s="2">
        <v>1023.13</v>
      </c>
    </row>
    <row r="59" spans="6:7" ht="14.25">
      <c r="F59" s="1" t="s">
        <v>104</v>
      </c>
      <c r="G59" s="2">
        <v>5288.33</v>
      </c>
    </row>
    <row r="60" spans="6:7" ht="15" thickBot="1">
      <c r="F60" s="1" t="s">
        <v>105</v>
      </c>
      <c r="G60" s="3">
        <v>2179.1</v>
      </c>
    </row>
    <row r="61" spans="5:7" ht="14.25">
      <c r="E61" s="1" t="s">
        <v>106</v>
      </c>
      <c r="G61" s="2">
        <f>ROUND(SUM(G53:G60),5)</f>
        <v>18230</v>
      </c>
    </row>
    <row r="62" spans="5:7" ht="14.25">
      <c r="E62" s="1" t="s">
        <v>107</v>
      </c>
      <c r="G62" s="2"/>
    </row>
    <row r="63" spans="6:7" ht="14.25">
      <c r="F63" s="1" t="s">
        <v>108</v>
      </c>
      <c r="G63" s="2">
        <v>2993.72</v>
      </c>
    </row>
    <row r="64" spans="6:7" ht="14.25">
      <c r="F64" s="1" t="s">
        <v>109</v>
      </c>
      <c r="G64" s="2">
        <v>1181.27</v>
      </c>
    </row>
    <row r="65" spans="6:7" ht="14.25">
      <c r="F65" s="1" t="s">
        <v>110</v>
      </c>
      <c r="G65" s="2">
        <v>2705.32</v>
      </c>
    </row>
    <row r="66" spans="6:7" ht="15" thickBot="1">
      <c r="F66" s="1" t="s">
        <v>111</v>
      </c>
      <c r="G66" s="3">
        <v>1143.85</v>
      </c>
    </row>
    <row r="67" spans="5:7" ht="14.25">
      <c r="E67" s="1" t="s">
        <v>112</v>
      </c>
      <c r="G67" s="2">
        <f>ROUND(SUM(G62:G66),5)</f>
        <v>8024.16</v>
      </c>
    </row>
    <row r="68" spans="5:7" ht="14.25">
      <c r="E68" s="1" t="s">
        <v>113</v>
      </c>
      <c r="G68" s="2"/>
    </row>
    <row r="69" spans="6:7" ht="14.25">
      <c r="F69" s="1" t="s">
        <v>114</v>
      </c>
      <c r="G69" s="2">
        <v>98.94</v>
      </c>
    </row>
    <row r="70" spans="6:7" ht="14.25">
      <c r="F70" s="1" t="s">
        <v>115</v>
      </c>
      <c r="G70" s="2">
        <v>806.69</v>
      </c>
    </row>
    <row r="71" spans="6:7" ht="14.25">
      <c r="F71" s="1" t="s">
        <v>116</v>
      </c>
      <c r="G71" s="2">
        <v>127.5</v>
      </c>
    </row>
    <row r="72" spans="6:7" ht="14.25">
      <c r="F72" s="1" t="s">
        <v>117</v>
      </c>
      <c r="G72" s="2">
        <v>14190.01</v>
      </c>
    </row>
    <row r="73" spans="6:7" ht="15" thickBot="1">
      <c r="F73" s="1" t="s">
        <v>118</v>
      </c>
      <c r="G73" s="3">
        <v>612.61</v>
      </c>
    </row>
    <row r="74" spans="5:7" ht="14.25">
      <c r="E74" s="1" t="s">
        <v>119</v>
      </c>
      <c r="G74" s="2">
        <f>ROUND(SUM(G68:G73),5)</f>
        <v>15835.75</v>
      </c>
    </row>
    <row r="75" spans="5:7" ht="14.25">
      <c r="E75" s="1" t="s">
        <v>120</v>
      </c>
      <c r="G75" s="2"/>
    </row>
    <row r="76" spans="6:7" ht="14.25">
      <c r="F76" s="1" t="s">
        <v>121</v>
      </c>
      <c r="G76" s="2">
        <v>2776.46</v>
      </c>
    </row>
    <row r="77" spans="6:7" ht="14.25">
      <c r="F77" s="1" t="s">
        <v>122</v>
      </c>
      <c r="G77" s="2">
        <v>6947.86</v>
      </c>
    </row>
    <row r="78" spans="6:7" ht="15" thickBot="1">
      <c r="F78" s="1" t="s">
        <v>123</v>
      </c>
      <c r="G78" s="4">
        <v>442.96</v>
      </c>
    </row>
    <row r="79" spans="5:7" ht="15" thickBot="1">
      <c r="E79" s="1" t="s">
        <v>124</v>
      </c>
      <c r="G79" s="5">
        <f>ROUND(SUM(G75:G78),5)</f>
        <v>10167.28</v>
      </c>
    </row>
    <row r="80" spans="4:7" ht="14.25">
      <c r="D80" s="1" t="s">
        <v>125</v>
      </c>
      <c r="G80" s="2">
        <f>ROUND(SUM(G49:G52)+G61+G67+G74+G79,5)</f>
        <v>212569.62</v>
      </c>
    </row>
    <row r="81" spans="4:7" ht="14.25">
      <c r="D81" s="1" t="s">
        <v>126</v>
      </c>
      <c r="G81" s="2"/>
    </row>
    <row r="82" spans="5:7" ht="14.25">
      <c r="E82" s="1" t="s">
        <v>127</v>
      </c>
      <c r="G82" s="2">
        <v>1882.62</v>
      </c>
    </row>
    <row r="83" spans="5:7" ht="14.25">
      <c r="E83" s="1" t="s">
        <v>128</v>
      </c>
      <c r="G83" s="2">
        <v>55.99</v>
      </c>
    </row>
    <row r="84" spans="5:7" ht="15" thickBot="1">
      <c r="E84" s="1" t="s">
        <v>129</v>
      </c>
      <c r="G84" s="4">
        <v>2669.72</v>
      </c>
    </row>
    <row r="85" spans="4:7" ht="15" thickBot="1">
      <c r="D85" s="1" t="s">
        <v>130</v>
      </c>
      <c r="G85" s="6">
        <f>ROUND(SUM(G81:G84),5)</f>
        <v>4608.33</v>
      </c>
    </row>
    <row r="86" spans="3:7" ht="15" thickBot="1">
      <c r="C86" s="1" t="s">
        <v>131</v>
      </c>
      <c r="G86" s="6">
        <f>ROUND(SUM(G20:G24)+G27+SUM(G30:G35)+G38+G43+G48+G80+G85,5)</f>
        <v>253952.6</v>
      </c>
    </row>
    <row r="87" spans="2:7" ht="15" thickBot="1">
      <c r="B87" s="1" t="s">
        <v>132</v>
      </c>
      <c r="G87" s="6">
        <f>ROUND(G2+G19-G86,5)</f>
        <v>5457.46</v>
      </c>
    </row>
    <row r="88" spans="1:7" s="8" customFormat="1" ht="14.25" customHeight="1" thickBot="1">
      <c r="A88" s="1" t="s">
        <v>133</v>
      </c>
      <c r="B88" s="1"/>
      <c r="C88" s="1"/>
      <c r="D88" s="1"/>
      <c r="E88" s="1"/>
      <c r="F88" s="1"/>
      <c r="G88" s="7">
        <f>G87</f>
        <v>5457.46</v>
      </c>
    </row>
    <row r="89" ht="15" thickTop="1"/>
  </sheetData>
  <sheetProtection/>
  <printOptions gridLines="1" horizontalCentered="1"/>
  <pageMargins left="0.7" right="0.7" top="0.95" bottom="0.69" header="0.1" footer="0.3"/>
  <pageSetup fitToHeight="2" horizontalDpi="600" verticalDpi="600" orientation="portrait" r:id="rId2"/>
  <headerFooter>
    <oddHeader>&amp;L&amp;"Arial,Bold"&amp;8Accrual Basis&amp;C&amp;"Arial,Bold"&amp;12 Partner for Surgery
&amp;14 Statement of Financial Activities
&amp;10 January through December 2019</oddHeader>
    <oddFooter>&amp;R&amp;"Arial,Bold"&amp;8 Page &amp;P of &amp;N</oddFooter>
  </headerFooter>
  <rowBreaks count="1" manualBreakCount="1">
    <brk id="43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00B050"/>
  </sheetPr>
  <dimension ref="A1:F47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1" sqref="A1"/>
    </sheetView>
  </sheetViews>
  <sheetFormatPr defaultColWidth="9.140625" defaultRowHeight="15"/>
  <cols>
    <col min="1" max="4" width="3.00390625" style="12" customWidth="1"/>
    <col min="5" max="5" width="20.00390625" style="12" customWidth="1"/>
    <col min="6" max="6" width="8.28125" style="13" bestFit="1" customWidth="1"/>
  </cols>
  <sheetData>
    <row r="1" spans="1:6" s="11" customFormat="1" ht="15.75" thickBot="1">
      <c r="A1" s="9"/>
      <c r="B1" s="9"/>
      <c r="C1" s="9"/>
      <c r="D1" s="9"/>
      <c r="E1" s="9"/>
      <c r="F1" s="10" t="s">
        <v>0</v>
      </c>
    </row>
    <row r="2" spans="1:6" ht="15.75" thickTop="1">
      <c r="A2" s="1" t="s">
        <v>1</v>
      </c>
      <c r="B2" s="1"/>
      <c r="C2" s="1"/>
      <c r="D2" s="1"/>
      <c r="E2" s="1"/>
      <c r="F2" s="2"/>
    </row>
    <row r="3" spans="1:6" ht="14.25">
      <c r="A3" s="1"/>
      <c r="B3" s="1" t="s">
        <v>2</v>
      </c>
      <c r="C3" s="1"/>
      <c r="D3" s="1"/>
      <c r="E3" s="1"/>
      <c r="F3" s="2"/>
    </row>
    <row r="4" spans="1:6" ht="14.25">
      <c r="A4" s="1"/>
      <c r="B4" s="1"/>
      <c r="C4" s="1" t="s">
        <v>3</v>
      </c>
      <c r="D4" s="1"/>
      <c r="E4" s="1"/>
      <c r="F4" s="2"/>
    </row>
    <row r="5" spans="1:6" ht="14.25">
      <c r="A5" s="1"/>
      <c r="B5" s="1"/>
      <c r="C5" s="1"/>
      <c r="D5" s="1" t="s">
        <v>4</v>
      </c>
      <c r="E5" s="1"/>
      <c r="F5" s="2">
        <v>52692.95</v>
      </c>
    </row>
    <row r="6" spans="1:6" ht="14.25">
      <c r="A6" s="1"/>
      <c r="B6" s="1"/>
      <c r="C6" s="1"/>
      <c r="D6" s="1" t="s">
        <v>5</v>
      </c>
      <c r="E6" s="1"/>
      <c r="F6" s="2">
        <v>63762.51</v>
      </c>
    </row>
    <row r="7" spans="1:6" ht="14.25">
      <c r="A7" s="1"/>
      <c r="B7" s="1"/>
      <c r="C7" s="1"/>
      <c r="D7" s="1" t="s">
        <v>6</v>
      </c>
      <c r="E7" s="1"/>
      <c r="F7" s="2">
        <v>116.46</v>
      </c>
    </row>
    <row r="8" spans="1:6" ht="15" thickBot="1">
      <c r="A8" s="1"/>
      <c r="B8" s="1"/>
      <c r="C8" s="1"/>
      <c r="D8" s="1" t="s">
        <v>7</v>
      </c>
      <c r="E8" s="1"/>
      <c r="F8" s="3">
        <v>12426</v>
      </c>
    </row>
    <row r="9" spans="1:6" ht="14.25">
      <c r="A9" s="1"/>
      <c r="B9" s="1"/>
      <c r="C9" s="1" t="s">
        <v>8</v>
      </c>
      <c r="D9" s="1"/>
      <c r="E9" s="1"/>
      <c r="F9" s="2">
        <f>ROUND(SUM(F4:F8),5)</f>
        <v>128997.92</v>
      </c>
    </row>
    <row r="10" spans="1:6" ht="14.25">
      <c r="A10" s="1"/>
      <c r="B10" s="1"/>
      <c r="C10" s="1" t="s">
        <v>9</v>
      </c>
      <c r="D10" s="1"/>
      <c r="E10" s="1"/>
      <c r="F10" s="2"/>
    </row>
    <row r="11" spans="1:6" ht="14.25">
      <c r="A11" s="1"/>
      <c r="B11" s="1"/>
      <c r="C11" s="1"/>
      <c r="D11" s="1" t="s">
        <v>10</v>
      </c>
      <c r="E11" s="1"/>
      <c r="F11" s="2">
        <v>16219.7</v>
      </c>
    </row>
    <row r="12" spans="1:6" ht="15" thickBot="1">
      <c r="A12" s="1"/>
      <c r="B12" s="1"/>
      <c r="C12" s="1"/>
      <c r="D12" s="1" t="s">
        <v>11</v>
      </c>
      <c r="E12" s="1"/>
      <c r="F12" s="3">
        <v>165</v>
      </c>
    </row>
    <row r="13" spans="1:6" ht="14.25">
      <c r="A13" s="1"/>
      <c r="B13" s="1"/>
      <c r="C13" s="1" t="s">
        <v>12</v>
      </c>
      <c r="D13" s="1"/>
      <c r="E13" s="1"/>
      <c r="F13" s="2">
        <f>ROUND(SUM(F10:F12),5)</f>
        <v>16384.7</v>
      </c>
    </row>
    <row r="14" spans="1:6" ht="14.25">
      <c r="A14" s="1"/>
      <c r="B14" s="1"/>
      <c r="C14" s="1" t="s">
        <v>13</v>
      </c>
      <c r="D14" s="1"/>
      <c r="E14" s="1"/>
      <c r="F14" s="2"/>
    </row>
    <row r="15" spans="1:6" ht="14.25">
      <c r="A15" s="1"/>
      <c r="B15" s="1"/>
      <c r="C15" s="1"/>
      <c r="D15" s="1" t="s">
        <v>14</v>
      </c>
      <c r="E15" s="1"/>
      <c r="F15" s="2">
        <v>16275.68</v>
      </c>
    </row>
    <row r="16" spans="1:6" ht="15" thickBot="1">
      <c r="A16" s="1"/>
      <c r="B16" s="1"/>
      <c r="C16" s="1"/>
      <c r="D16" s="1" t="s">
        <v>15</v>
      </c>
      <c r="E16" s="1"/>
      <c r="F16" s="4">
        <v>95882.65</v>
      </c>
    </row>
    <row r="17" spans="1:6" ht="15" thickBot="1">
      <c r="A17" s="1"/>
      <c r="B17" s="1"/>
      <c r="C17" s="1" t="s">
        <v>16</v>
      </c>
      <c r="D17" s="1"/>
      <c r="E17" s="1"/>
      <c r="F17" s="5">
        <f>ROUND(SUM(F14:F16),5)</f>
        <v>112158.33</v>
      </c>
    </row>
    <row r="18" spans="1:6" ht="14.25">
      <c r="A18" s="1"/>
      <c r="B18" s="1" t="s">
        <v>17</v>
      </c>
      <c r="C18" s="1"/>
      <c r="D18" s="1"/>
      <c r="E18" s="1"/>
      <c r="F18" s="2">
        <f>ROUND(F3+F9+F13+F17,5)</f>
        <v>257540.95</v>
      </c>
    </row>
    <row r="19" spans="1:6" ht="14.25">
      <c r="A19" s="1"/>
      <c r="B19" s="1" t="s">
        <v>18</v>
      </c>
      <c r="C19" s="1"/>
      <c r="D19" s="1"/>
      <c r="E19" s="1"/>
      <c r="F19" s="2"/>
    </row>
    <row r="20" spans="1:6" ht="14.25">
      <c r="A20" s="1"/>
      <c r="B20" s="1"/>
      <c r="C20" s="1" t="s">
        <v>19</v>
      </c>
      <c r="D20" s="1"/>
      <c r="E20" s="1"/>
      <c r="F20" s="2"/>
    </row>
    <row r="21" spans="1:6" ht="14.25">
      <c r="A21" s="1"/>
      <c r="B21" s="1"/>
      <c r="C21" s="1"/>
      <c r="D21" s="1" t="s">
        <v>20</v>
      </c>
      <c r="E21" s="1"/>
      <c r="F21" s="2">
        <v>33360.98</v>
      </c>
    </row>
    <row r="22" spans="1:6" ht="15" thickBot="1">
      <c r="A22" s="1"/>
      <c r="B22" s="1"/>
      <c r="C22" s="1"/>
      <c r="D22" s="1" t="s">
        <v>21</v>
      </c>
      <c r="E22" s="1"/>
      <c r="F22" s="4">
        <v>-5191.78</v>
      </c>
    </row>
    <row r="23" spans="1:6" ht="15" thickBot="1">
      <c r="A23" s="1"/>
      <c r="B23" s="1"/>
      <c r="C23" s="1" t="s">
        <v>22</v>
      </c>
      <c r="D23" s="1"/>
      <c r="E23" s="1"/>
      <c r="F23" s="5">
        <f>ROUND(SUM(F20:F22),5)</f>
        <v>28169.2</v>
      </c>
    </row>
    <row r="24" spans="1:6" ht="14.25">
      <c r="A24" s="1"/>
      <c r="B24" s="1" t="s">
        <v>23</v>
      </c>
      <c r="C24" s="1"/>
      <c r="D24" s="1"/>
      <c r="E24" s="1"/>
      <c r="F24" s="2">
        <f>ROUND(F19+F23,5)</f>
        <v>28169.2</v>
      </c>
    </row>
    <row r="25" spans="1:6" ht="14.25">
      <c r="A25" s="1"/>
      <c r="B25" s="1" t="s">
        <v>24</v>
      </c>
      <c r="C25" s="1"/>
      <c r="D25" s="1"/>
      <c r="E25" s="1"/>
      <c r="F25" s="2"/>
    </row>
    <row r="26" spans="1:6" ht="14.25">
      <c r="A26" s="1"/>
      <c r="B26" s="1"/>
      <c r="C26" s="1" t="s">
        <v>25</v>
      </c>
      <c r="D26" s="1"/>
      <c r="E26" s="1"/>
      <c r="F26" s="2"/>
    </row>
    <row r="27" spans="1:6" ht="14.25">
      <c r="A27" s="1"/>
      <c r="B27" s="1"/>
      <c r="C27" s="1"/>
      <c r="D27" s="1" t="s">
        <v>20</v>
      </c>
      <c r="E27" s="1"/>
      <c r="F27" s="2">
        <v>580</v>
      </c>
    </row>
    <row r="28" spans="1:6" ht="15" thickBot="1">
      <c r="A28" s="1"/>
      <c r="B28" s="1"/>
      <c r="C28" s="1"/>
      <c r="D28" s="1" t="s">
        <v>26</v>
      </c>
      <c r="E28" s="1"/>
      <c r="F28" s="3">
        <v>-580</v>
      </c>
    </row>
    <row r="29" spans="1:6" ht="14.25">
      <c r="A29" s="1"/>
      <c r="B29" s="1"/>
      <c r="C29" s="1" t="s">
        <v>27</v>
      </c>
      <c r="D29" s="1"/>
      <c r="E29" s="1"/>
      <c r="F29" s="2">
        <f>ROUND(SUM(F26:F28),5)</f>
        <v>0</v>
      </c>
    </row>
    <row r="30" spans="1:6" ht="15" thickBot="1">
      <c r="A30" s="1"/>
      <c r="B30" s="1"/>
      <c r="C30" s="1" t="s">
        <v>28</v>
      </c>
      <c r="D30" s="1"/>
      <c r="E30" s="1"/>
      <c r="F30" s="4">
        <v>1000</v>
      </c>
    </row>
    <row r="31" spans="1:6" ht="15" thickBot="1">
      <c r="A31" s="1"/>
      <c r="B31" s="1" t="s">
        <v>29</v>
      </c>
      <c r="C31" s="1"/>
      <c r="D31" s="1"/>
      <c r="E31" s="1"/>
      <c r="F31" s="6">
        <f>ROUND(F25+SUM(F29:F30),5)</f>
        <v>1000</v>
      </c>
    </row>
    <row r="32" spans="1:6" s="8" customFormat="1" ht="15.75" customHeight="1" thickBot="1">
      <c r="A32" s="1" t="s">
        <v>30</v>
      </c>
      <c r="B32" s="1"/>
      <c r="C32" s="1"/>
      <c r="D32" s="1"/>
      <c r="E32" s="1"/>
      <c r="F32" s="7">
        <f>ROUND(F2+F18+F24+F31,5)</f>
        <v>286710.15</v>
      </c>
    </row>
    <row r="33" spans="1:6" ht="15" thickTop="1">
      <c r="A33" s="1" t="s">
        <v>31</v>
      </c>
      <c r="B33" s="1"/>
      <c r="C33" s="1"/>
      <c r="D33" s="1"/>
      <c r="E33" s="1"/>
      <c r="F33" s="2"/>
    </row>
    <row r="34" spans="1:6" ht="14.25">
      <c r="A34" s="1"/>
      <c r="B34" s="1" t="s">
        <v>32</v>
      </c>
      <c r="C34" s="1"/>
      <c r="D34" s="1"/>
      <c r="E34" s="1"/>
      <c r="F34" s="2"/>
    </row>
    <row r="35" spans="1:6" ht="14.25">
      <c r="A35" s="1"/>
      <c r="B35" s="1"/>
      <c r="C35" s="1" t="s">
        <v>33</v>
      </c>
      <c r="D35" s="1"/>
      <c r="E35" s="1"/>
      <c r="F35" s="2"/>
    </row>
    <row r="36" spans="1:6" ht="14.25">
      <c r="A36" s="1"/>
      <c r="B36" s="1"/>
      <c r="C36" s="1"/>
      <c r="D36" s="1" t="s">
        <v>34</v>
      </c>
      <c r="E36" s="1"/>
      <c r="F36" s="2"/>
    </row>
    <row r="37" spans="1:6" ht="15" thickBot="1">
      <c r="A37" s="1"/>
      <c r="B37" s="1"/>
      <c r="C37" s="1"/>
      <c r="D37" s="1"/>
      <c r="E37" s="1" t="s">
        <v>35</v>
      </c>
      <c r="F37" s="4">
        <v>16721.19</v>
      </c>
    </row>
    <row r="38" spans="1:6" ht="15" thickBot="1">
      <c r="A38" s="1"/>
      <c r="B38" s="1"/>
      <c r="C38" s="1"/>
      <c r="D38" s="1" t="s">
        <v>36</v>
      </c>
      <c r="E38" s="1"/>
      <c r="F38" s="6">
        <f>ROUND(SUM(F36:F37),5)</f>
        <v>16721.19</v>
      </c>
    </row>
    <row r="39" spans="1:6" ht="15" thickBot="1">
      <c r="A39" s="1"/>
      <c r="B39" s="1"/>
      <c r="C39" s="1" t="s">
        <v>37</v>
      </c>
      <c r="D39" s="1"/>
      <c r="E39" s="1"/>
      <c r="F39" s="5">
        <f>ROUND(F35+F38,5)</f>
        <v>16721.19</v>
      </c>
    </row>
    <row r="40" spans="1:6" ht="14.25">
      <c r="A40" s="1"/>
      <c r="B40" s="1" t="s">
        <v>38</v>
      </c>
      <c r="C40" s="1"/>
      <c r="D40" s="1"/>
      <c r="E40" s="1"/>
      <c r="F40" s="2">
        <f>ROUND(F34+F39,5)</f>
        <v>16721.19</v>
      </c>
    </row>
    <row r="41" spans="1:6" ht="14.25">
      <c r="A41" s="1"/>
      <c r="B41" s="1" t="s">
        <v>39</v>
      </c>
      <c r="C41" s="1"/>
      <c r="D41" s="1"/>
      <c r="E41" s="1"/>
      <c r="F41" s="2"/>
    </row>
    <row r="42" spans="1:6" ht="14.25">
      <c r="A42" s="1"/>
      <c r="B42" s="1"/>
      <c r="C42" s="1" t="s">
        <v>40</v>
      </c>
      <c r="D42" s="1"/>
      <c r="E42" s="1"/>
      <c r="F42" s="2"/>
    </row>
    <row r="43" spans="1:6" ht="14.25">
      <c r="A43" s="1"/>
      <c r="B43" s="1"/>
      <c r="C43" s="1"/>
      <c r="D43" s="1" t="s">
        <v>41</v>
      </c>
      <c r="E43" s="1"/>
      <c r="F43" s="2">
        <v>252149.71</v>
      </c>
    </row>
    <row r="44" spans="1:6" ht="15" thickBot="1">
      <c r="A44" s="1"/>
      <c r="B44" s="1"/>
      <c r="C44" s="1"/>
      <c r="D44" s="1" t="s">
        <v>42</v>
      </c>
      <c r="E44" s="1"/>
      <c r="F44" s="4">
        <v>17839.25</v>
      </c>
    </row>
    <row r="45" spans="1:6" ht="15" thickBot="1">
      <c r="A45" s="1"/>
      <c r="B45" s="1"/>
      <c r="C45" s="1" t="s">
        <v>43</v>
      </c>
      <c r="D45" s="1"/>
      <c r="E45" s="1"/>
      <c r="F45" s="6">
        <f>ROUND(SUM(F42:F44),5)</f>
        <v>269988.96</v>
      </c>
    </row>
    <row r="46" spans="1:6" ht="15" thickBot="1">
      <c r="A46" s="1"/>
      <c r="B46" s="1" t="s">
        <v>44</v>
      </c>
      <c r="C46" s="1"/>
      <c r="D46" s="1"/>
      <c r="E46" s="1"/>
      <c r="F46" s="6">
        <f>ROUND(F41+F45,5)</f>
        <v>269988.96</v>
      </c>
    </row>
    <row r="47" spans="1:6" s="8" customFormat="1" ht="15" customHeight="1" thickBot="1">
      <c r="A47" s="1" t="s">
        <v>45</v>
      </c>
      <c r="B47" s="1"/>
      <c r="C47" s="1"/>
      <c r="D47" s="1"/>
      <c r="E47" s="1"/>
      <c r="F47" s="7">
        <f>ROUND(F33+F40+F46,5)</f>
        <v>286710.15</v>
      </c>
    </row>
    <row r="48" ht="15" thickTop="1"/>
  </sheetData>
  <sheetProtection/>
  <printOptions gridLines="1" horizontalCentered="1"/>
  <pageMargins left="0.7" right="0.7" top="0.86" bottom="0.38" header="0.1" footer="0.3"/>
  <pageSetup horizontalDpi="600" verticalDpi="600" orientation="portrait" r:id="rId2"/>
  <headerFooter>
    <oddHeader>&amp;L&amp;"Arial,Bold"&amp;8Accrual Basis&amp;C&amp;"Arial,Bold"&amp;12 Partner for Surgery
&amp;14 Statement of Financial Position
&amp;10 As of December 31, 2019</oddHeader>
    <oddFooter>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Judie Messier</dc:creator>
  <cp:keywords/>
  <dc:description/>
  <cp:lastModifiedBy>Judie Messier</cp:lastModifiedBy>
  <cp:lastPrinted>2020-06-02T18:51:52Z</cp:lastPrinted>
  <dcterms:created xsi:type="dcterms:W3CDTF">2020-06-02T18:46:26Z</dcterms:created>
  <dcterms:modified xsi:type="dcterms:W3CDTF">2020-06-02T18:52:47Z</dcterms:modified>
  <cp:category/>
  <cp:version/>
  <cp:contentType/>
  <cp:contentStatus/>
</cp:coreProperties>
</file>