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3380" windowHeight="8736" activeTab="0"/>
  </bookViews>
  <sheets>
    <sheet name="Sheet1" sheetId="1" r:id="rId1"/>
  </sheets>
  <definedNames>
    <definedName name="_xlnm.Print_Area" localSheetId="0">'Sheet1'!$A$1:$G$88</definedName>
    <definedName name="_xlnm.Print_Titles" localSheetId="0">'Sheet1'!$A:$F,'Sheet1'!$1:$1</definedName>
    <definedName name="QB_COLUMN_29" localSheetId="0" hidden="1">'Sheet1'!$G$1</definedName>
    <definedName name="QB_DATA_0" localSheetId="0" hidden="1">'Sheet1'!$5:$5,'Sheet1'!$6:$6,'Sheet1'!$7:$7,'Sheet1'!$8:$8,'Sheet1'!$9:$9,'Sheet1'!$11:$11,'Sheet1'!$12:$12,'Sheet1'!$13:$13,'Sheet1'!$14:$14,'Sheet1'!$17:$17,'Sheet1'!$18:$18,'Sheet1'!$19:$19,'Sheet1'!$20:$20,'Sheet1'!$22:$22,'Sheet1'!$24:$24,'Sheet1'!$25:$25</definedName>
    <definedName name="QB_DATA_1" localSheetId="0" hidden="1">'Sheet1'!$26:$26,'Sheet1'!$28:$28,'Sheet1'!$29:$29,'Sheet1'!$31:$31,'Sheet1'!$32:$32,'Sheet1'!$33:$33,'Sheet1'!$34:$34,'Sheet1'!$36:$36,'Sheet1'!$37:$37,'Sheet1'!$40:$40,'Sheet1'!$41:$41,'Sheet1'!$42:$42,'Sheet1'!$45:$45,'Sheet1'!$46:$46,'Sheet1'!$49:$49,'Sheet1'!$50:$50</definedName>
    <definedName name="QB_DATA_2" localSheetId="0" hidden="1">'Sheet1'!$52:$52,'Sheet1'!$53:$53,'Sheet1'!$54:$54,'Sheet1'!$55:$55,'Sheet1'!$56:$56,'Sheet1'!$57:$57,'Sheet1'!$58:$58,'Sheet1'!$59:$59,'Sheet1'!$60:$60,'Sheet1'!$63:$63,'Sheet1'!$64:$64,'Sheet1'!$65:$65,'Sheet1'!$68:$68,'Sheet1'!$69:$69,'Sheet1'!$70:$70,'Sheet1'!$71:$71</definedName>
    <definedName name="QB_DATA_3" localSheetId="0" hidden="1">'Sheet1'!$74:$74,'Sheet1'!$75:$75,'Sheet1'!$78:$78,'Sheet1'!$82:$82,'Sheet1'!$83:$83,'Sheet1'!$84:$84</definedName>
    <definedName name="QB_FORMULA_0" localSheetId="0" hidden="1">'Sheet1'!$G$10,'Sheet1'!$G$15,'Sheet1'!$G$23,'Sheet1'!$G$30,'Sheet1'!$G$38,'Sheet1'!$G$43,'Sheet1'!$G$47,'Sheet1'!$G$61,'Sheet1'!$G$66,'Sheet1'!$G$72,'Sheet1'!$G$76,'Sheet1'!$G$79,'Sheet1'!$G$80,'Sheet1'!$G$85,'Sheet1'!$G$86,'Sheet1'!$G$87</definedName>
    <definedName name="QB_FORMULA_1" localSheetId="0" hidden="1">'Sheet1'!$G$88</definedName>
    <definedName name="QB_ROW_100240" localSheetId="0" hidden="1">'Sheet1'!$E$49</definedName>
    <definedName name="QB_ROW_103250" localSheetId="0" hidden="1">'Sheet1'!$F$60</definedName>
    <definedName name="QB_ROW_110030" localSheetId="0" hidden="1">'Sheet1'!$D$48</definedName>
    <definedName name="QB_ROW_110330" localSheetId="0" hidden="1">'Sheet1'!$D$80</definedName>
    <definedName name="QB_ROW_111040" localSheetId="0" hidden="1">'Sheet1'!$E$51</definedName>
    <definedName name="QB_ROW_111340" localSheetId="0" hidden="1">'Sheet1'!$E$61</definedName>
    <definedName name="QB_ROW_125240" localSheetId="0" hidden="1">'Sheet1'!$E$37</definedName>
    <definedName name="QB_ROW_126030" localSheetId="0" hidden="1">'Sheet1'!$D$27</definedName>
    <definedName name="QB_ROW_126330" localSheetId="0" hidden="1">'Sheet1'!$D$30</definedName>
    <definedName name="QB_ROW_127240" localSheetId="0" hidden="1">'Sheet1'!$E$28</definedName>
    <definedName name="QB_ROW_128240" localSheetId="0" hidden="1">'Sheet1'!$E$29</definedName>
    <definedName name="QB_ROW_131230" localSheetId="0" hidden="1">'Sheet1'!$D$13</definedName>
    <definedName name="QB_ROW_138230" localSheetId="0" hidden="1">'Sheet1'!$D$14</definedName>
    <definedName name="QB_ROW_140230" localSheetId="0" hidden="1">'Sheet1'!$D$34</definedName>
    <definedName name="QB_ROW_142230" localSheetId="0" hidden="1">'Sheet1'!$D$32</definedName>
    <definedName name="QB_ROW_152250" localSheetId="0" hidden="1">'Sheet1'!$F$59</definedName>
    <definedName name="QB_ROW_153040" localSheetId="0" hidden="1">'Sheet1'!$E$62</definedName>
    <definedName name="QB_ROW_153340" localSheetId="0" hidden="1">'Sheet1'!$E$66</definedName>
    <definedName name="QB_ROW_154250" localSheetId="0" hidden="1">'Sheet1'!$F$63</definedName>
    <definedName name="QB_ROW_155250" localSheetId="0" hidden="1">'Sheet1'!$F$64</definedName>
    <definedName name="QB_ROW_156250" localSheetId="0" hidden="1">'Sheet1'!$F$65</definedName>
    <definedName name="QB_ROW_158030" localSheetId="0" hidden="1">'Sheet1'!$D$81</definedName>
    <definedName name="QB_ROW_158330" localSheetId="0" hidden="1">'Sheet1'!$D$85</definedName>
    <definedName name="QB_ROW_159240" localSheetId="0" hidden="1">'Sheet1'!$E$82</definedName>
    <definedName name="QB_ROW_161240" localSheetId="0" hidden="1">'Sheet1'!$E$83</definedName>
    <definedName name="QB_ROW_162240" localSheetId="0" hidden="1">'Sheet1'!$E$84</definedName>
    <definedName name="QB_ROW_163040" localSheetId="0" hidden="1">'Sheet1'!$E$67</definedName>
    <definedName name="QB_ROW_163340" localSheetId="0" hidden="1">'Sheet1'!$E$72</definedName>
    <definedName name="QB_ROW_164250" localSheetId="0" hidden="1">'Sheet1'!$F$68</definedName>
    <definedName name="QB_ROW_165250" localSheetId="0" hidden="1">'Sheet1'!$F$69</definedName>
    <definedName name="QB_ROW_166250" localSheetId="0" hidden="1">'Sheet1'!$F$70</definedName>
    <definedName name="QB_ROW_171040" localSheetId="0" hidden="1">'Sheet1'!$E$73</definedName>
    <definedName name="QB_ROW_171340" localSheetId="0" hidden="1">'Sheet1'!$E$76</definedName>
    <definedName name="QB_ROW_172250" localSheetId="0" hidden="1">'Sheet1'!$F$74</definedName>
    <definedName name="QB_ROW_173250" localSheetId="0" hidden="1">'Sheet1'!$F$75</definedName>
    <definedName name="QB_ROW_18301" localSheetId="0" hidden="1">'Sheet1'!$A$88</definedName>
    <definedName name="QB_ROW_19011" localSheetId="0" hidden="1">'Sheet1'!$B$2</definedName>
    <definedName name="QB_ROW_19311" localSheetId="0" hidden="1">'Sheet1'!$B$87</definedName>
    <definedName name="QB_ROW_193250" localSheetId="0" hidden="1">'Sheet1'!$F$56</definedName>
    <definedName name="QB_ROW_195240" localSheetId="0" hidden="1">'Sheet1'!$E$22</definedName>
    <definedName name="QB_ROW_20021" localSheetId="0" hidden="1">'Sheet1'!$C$3</definedName>
    <definedName name="QB_ROW_20321" localSheetId="0" hidden="1">'Sheet1'!$C$15</definedName>
    <definedName name="QB_ROW_205250" localSheetId="0" hidden="1">'Sheet1'!$F$55</definedName>
    <definedName name="QB_ROW_206040" localSheetId="0" hidden="1">'Sheet1'!$E$77</definedName>
    <definedName name="QB_ROW_206340" localSheetId="0" hidden="1">'Sheet1'!$E$79</definedName>
    <definedName name="QB_ROW_209250" localSheetId="0" hidden="1">'Sheet1'!$F$78</definedName>
    <definedName name="QB_ROW_21021" localSheetId="0" hidden="1">'Sheet1'!$C$16</definedName>
    <definedName name="QB_ROW_210250" localSheetId="0" hidden="1">'Sheet1'!$F$52</definedName>
    <definedName name="QB_ROW_21321" localSheetId="0" hidden="1">'Sheet1'!$C$86</definedName>
    <definedName name="QB_ROW_213250" localSheetId="0" hidden="1">'Sheet1'!$F$53</definedName>
    <definedName name="QB_ROW_214250" localSheetId="0" hidden="1">'Sheet1'!$F$54</definedName>
    <definedName name="QB_ROW_215250" localSheetId="0" hidden="1">'Sheet1'!$F$57</definedName>
    <definedName name="QB_ROW_216250" localSheetId="0" hidden="1">'Sheet1'!$F$58</definedName>
    <definedName name="QB_ROW_218240" localSheetId="0" hidden="1">'Sheet1'!$E$46</definedName>
    <definedName name="QB_ROW_26030" localSheetId="0" hidden="1">'Sheet1'!$D$4</definedName>
    <definedName name="QB_ROW_26330" localSheetId="0" hidden="1">'Sheet1'!$D$10</definedName>
    <definedName name="QB_ROW_27240" localSheetId="0" hidden="1">'Sheet1'!$E$5</definedName>
    <definedName name="QB_ROW_28240" localSheetId="0" hidden="1">'Sheet1'!$E$7</definedName>
    <definedName name="QB_ROW_29240" localSheetId="0" hidden="1">'Sheet1'!$E$8</definedName>
    <definedName name="QB_ROW_30240" localSheetId="0" hidden="1">'Sheet1'!$E$9</definedName>
    <definedName name="QB_ROW_31230" localSheetId="0" hidden="1">'Sheet1'!$D$12</definedName>
    <definedName name="QB_ROW_32230" localSheetId="0" hidden="1">'Sheet1'!$D$17</definedName>
    <definedName name="QB_ROW_33030" localSheetId="0" hidden="1">'Sheet1'!$D$35</definedName>
    <definedName name="QB_ROW_33330" localSheetId="0" hidden="1">'Sheet1'!$D$38</definedName>
    <definedName name="QB_ROW_35240" localSheetId="0" hidden="1">'Sheet1'!$E$36</definedName>
    <definedName name="QB_ROW_38230" localSheetId="0" hidden="1">'Sheet1'!$D$18</definedName>
    <definedName name="QB_ROW_39230" localSheetId="0" hidden="1">'Sheet1'!$D$20</definedName>
    <definedName name="QB_ROW_42030" localSheetId="0" hidden="1">'Sheet1'!$D$21</definedName>
    <definedName name="QB_ROW_42330" localSheetId="0" hidden="1">'Sheet1'!$D$23</definedName>
    <definedName name="QB_ROW_45230" localSheetId="0" hidden="1">'Sheet1'!$D$24</definedName>
    <definedName name="QB_ROW_46230" localSheetId="0" hidden="1">'Sheet1'!$D$25</definedName>
    <definedName name="QB_ROW_55030" localSheetId="0" hidden="1">'Sheet1'!$D$39</definedName>
    <definedName name="QB_ROW_55330" localSheetId="0" hidden="1">'Sheet1'!$D$43</definedName>
    <definedName name="QB_ROW_56240" localSheetId="0" hidden="1">'Sheet1'!$E$40</definedName>
    <definedName name="QB_ROW_57240" localSheetId="0" hidden="1">'Sheet1'!$E$41</definedName>
    <definedName name="QB_ROW_58240" localSheetId="0" hidden="1">'Sheet1'!$E$42</definedName>
    <definedName name="QB_ROW_65030" localSheetId="0" hidden="1">'Sheet1'!$D$44</definedName>
    <definedName name="QB_ROW_65330" localSheetId="0" hidden="1">'Sheet1'!$D$47</definedName>
    <definedName name="QB_ROW_66240" localSheetId="0" hidden="1">'Sheet1'!$E$45</definedName>
    <definedName name="QB_ROW_75250" localSheetId="0" hidden="1">'Sheet1'!$F$71</definedName>
    <definedName name="QB_ROW_76230" localSheetId="0" hidden="1">'Sheet1'!$D$31</definedName>
    <definedName name="QB_ROW_77230" localSheetId="0" hidden="1">'Sheet1'!$D$33</definedName>
    <definedName name="QB_ROW_78240" localSheetId="0" hidden="1">'Sheet1'!$E$50</definedName>
    <definedName name="QB_ROW_83230" localSheetId="0" hidden="1">'Sheet1'!$D$26</definedName>
    <definedName name="QB_ROW_89240" localSheetId="0" hidden="1">'Sheet1'!$E$6</definedName>
    <definedName name="QB_ROW_94230" localSheetId="0" hidden="1">'Sheet1'!$D$11</definedName>
    <definedName name="QB_ROW_99230" localSheetId="0" hidden="1">'Sheet1'!$D$19</definedName>
    <definedName name="QBCANSUPPORTUPDATE" localSheetId="0">TRUE</definedName>
    <definedName name="QBCOMPANYFILENAME" localSheetId="0">"C:\Users\Judie Messier\Documents\0 CLIENT ACCOUNTS\Partner in Health2004on.QBW"</definedName>
    <definedName name="QBENDDATE" localSheetId="0">20161031</definedName>
    <definedName name="QBHEADERSONSCREEN" localSheetId="0">FALSE</definedName>
    <definedName name="QBMETADATASIZE" localSheetId="0">6416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"6427a06c10a84b31b6ee1052e1f97505"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6</definedName>
    <definedName name="QBSTARTDATE" localSheetId="0">20151101</definedName>
  </definedNames>
  <calcPr fullCalcOnLoad="1"/>
</workbook>
</file>

<file path=xl/sharedStrings.xml><?xml version="1.0" encoding="utf-8"?>
<sst xmlns="http://schemas.openxmlformats.org/spreadsheetml/2006/main" count="88" uniqueCount="88">
  <si>
    <t>Nov '15 - Oct 16</t>
  </si>
  <si>
    <t>Ordinary Income/Expense</t>
  </si>
  <si>
    <t>Income</t>
  </si>
  <si>
    <t>Direct Contributions</t>
  </si>
  <si>
    <t>Individual Contributions</t>
  </si>
  <si>
    <t>Corporate Contributions</t>
  </si>
  <si>
    <t>Churches/Clubs/Groups</t>
  </si>
  <si>
    <t>Publicly Supported Foundations</t>
  </si>
  <si>
    <t>Private Fndns/Trusts/Estates</t>
  </si>
  <si>
    <t>Total Direct Contributions</t>
  </si>
  <si>
    <t>Indirect Contributions</t>
  </si>
  <si>
    <t>Interest Income</t>
  </si>
  <si>
    <t>Dividend and Capital Gain Incom</t>
  </si>
  <si>
    <t>Loss on Sale of Stocks</t>
  </si>
  <si>
    <t>Total Income</t>
  </si>
  <si>
    <t>Expense</t>
  </si>
  <si>
    <t>Advertising &amp; Promotion</t>
  </si>
  <si>
    <t>Bank Service Charges</t>
  </si>
  <si>
    <t>Board Expenses</t>
  </si>
  <si>
    <t>Communications (tel,fax,intrnt)</t>
  </si>
  <si>
    <t>Contract Services</t>
  </si>
  <si>
    <t>Administrative Services</t>
  </si>
  <si>
    <t>Total Contract Services</t>
  </si>
  <si>
    <t>Currency Conversion</t>
  </si>
  <si>
    <t>Depreciation</t>
  </si>
  <si>
    <t>Fees and Licenses</t>
  </si>
  <si>
    <t>Grant-funded Asset Purchases</t>
  </si>
  <si>
    <t>Asset purchased by Grant Funds</t>
  </si>
  <si>
    <t>Move purchase to Fixed Assets</t>
  </si>
  <si>
    <t>Total Grant-funded Asset Purchases</t>
  </si>
  <si>
    <t>Office Expense</t>
  </si>
  <si>
    <t>Online Transaction Fees</t>
  </si>
  <si>
    <t>Postage</t>
  </si>
  <si>
    <t>Printing &amp; Reproduction</t>
  </si>
  <si>
    <t>Auto-related Expenses</t>
  </si>
  <si>
    <t>Parking</t>
  </si>
  <si>
    <t>Kilometer Reimbursement</t>
  </si>
  <si>
    <t>Total Auto-related Expenses</t>
  </si>
  <si>
    <t>GT Office/Apt-related Expenses</t>
  </si>
  <si>
    <t>Rent</t>
  </si>
  <si>
    <t>Utilities</t>
  </si>
  <si>
    <t>Maintenance &amp; Repair</t>
  </si>
  <si>
    <t>Total GT Office/Apt-related Expenses</t>
  </si>
  <si>
    <t>Professional Services</t>
  </si>
  <si>
    <t>Accounting &amp; Financial Mngmnt</t>
  </si>
  <si>
    <t>Media Outreach</t>
  </si>
  <si>
    <t>Total Professional Services</t>
  </si>
  <si>
    <t>Program-related Expenses</t>
  </si>
  <si>
    <t>Grants and Allocations</t>
  </si>
  <si>
    <t>Project Supplies</t>
  </si>
  <si>
    <t>Guatemalan Staff</t>
  </si>
  <si>
    <t>Finance Director</t>
  </si>
  <si>
    <t>Director of Operations</t>
  </si>
  <si>
    <t>Medical Director</t>
  </si>
  <si>
    <t>Operating Room Supervisor</t>
  </si>
  <si>
    <t>Coordinator Reprod &amp; Infant Hea</t>
  </si>
  <si>
    <t>Patient Programming</t>
  </si>
  <si>
    <t>Patient Coordinator</t>
  </si>
  <si>
    <t>Local Health Promoters</t>
  </si>
  <si>
    <t>Other Services</t>
  </si>
  <si>
    <t>Total Guatemalan Staff</t>
  </si>
  <si>
    <t>GT Staff-related Expenses</t>
  </si>
  <si>
    <t>GT Staff Meals</t>
  </si>
  <si>
    <t>GT Staff Lodging</t>
  </si>
  <si>
    <t>GT Staff Transportation</t>
  </si>
  <si>
    <t>Total GT Staff-related Expenses</t>
  </si>
  <si>
    <t>Patient-related expenses</t>
  </si>
  <si>
    <t>Patient Meals</t>
  </si>
  <si>
    <t>Patient Lodging</t>
  </si>
  <si>
    <t>Patient Transportation</t>
  </si>
  <si>
    <t>Medical supplies &amp; procedures</t>
  </si>
  <si>
    <t>Total Patient-related expenses</t>
  </si>
  <si>
    <t>Team-related expenses</t>
  </si>
  <si>
    <t>Team Meals</t>
  </si>
  <si>
    <t>Team Lodging</t>
  </si>
  <si>
    <t>Total Team-related expenses</t>
  </si>
  <si>
    <t>Training-related expenses</t>
  </si>
  <si>
    <t>Participant Meals</t>
  </si>
  <si>
    <t>Total Training-related expenses</t>
  </si>
  <si>
    <t>Total Program-related Expenses</t>
  </si>
  <si>
    <t>US Staff Travel-related expense</t>
  </si>
  <si>
    <t>US Staff Meals and Entertainmen</t>
  </si>
  <si>
    <t>US Staff Transportation</t>
  </si>
  <si>
    <t>US Staff Travel</t>
  </si>
  <si>
    <t>Total US Staff Travel-related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</si>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</sst>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40" fontId="37" fillId="0" borderId="0" xfId="0" applyNumberFormat="1" applyFont="1" applyAlignment="1">
      <alignment/>
    </xf>
    <xf numFmtId="40" fontId="37" fillId="0" borderId="10" xfId="0" applyNumberFormat="1" applyFont="1" applyBorder="1" applyAlignment="1">
      <alignment/>
    </xf>
    <xf numFmtId="40" fontId="37" fillId="0" borderId="0" xfId="0" applyNumberFormat="1" applyFont="1" applyBorder="1" applyAlignment="1">
      <alignment/>
    </xf>
    <xf numFmtId="40" fontId="37" fillId="0" borderId="11" xfId="0" applyNumberFormat="1" applyFont="1" applyBorder="1" applyAlignment="1">
      <alignment/>
    </xf>
    <xf numFmtId="40" fontId="37" fillId="0" borderId="12" xfId="0" applyNumberFormat="1" applyFont="1" applyBorder="1" applyAlignment="1">
      <alignment/>
    </xf>
    <xf numFmtId="40" fontId="36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8"/>
  <sheetViews>
    <sheetView tabSelected="1" zoomScalePageLayoutView="0" workbookViewId="0" topLeftCell="A1">
      <pane xSplit="6" ySplit="1" topLeftCell="G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4" sqref="F4"/>
    </sheetView>
  </sheetViews>
  <sheetFormatPr defaultColWidth="9.140625" defaultRowHeight="15"/>
  <cols>
    <col min="1" max="5" width="3.00390625" style="12" customWidth="1"/>
    <col min="6" max="6" width="24.140625" style="12" customWidth="1"/>
    <col min="7" max="7" width="11.421875" style="13" bestFit="1" customWidth="1"/>
  </cols>
  <sheetData>
    <row r="1" spans="1:7" s="11" customFormat="1" ht="15.75" thickBot="1">
      <c r="A1" s="9"/>
      <c r="B1" s="9"/>
      <c r="C1" s="9"/>
      <c r="D1" s="9"/>
      <c r="E1" s="9"/>
      <c r="F1" s="9"/>
      <c r="G1" s="10" t="s">
        <v>0</v>
      </c>
    </row>
    <row r="2" spans="1:7" ht="15.75" thickTop="1">
      <c r="A2" s="1"/>
      <c r="B2" s="1" t="s">
        <v>1</v>
      </c>
      <c r="C2" s="1"/>
      <c r="D2" s="1"/>
      <c r="E2" s="1"/>
      <c r="F2" s="1"/>
      <c r="G2" s="2"/>
    </row>
    <row r="3" spans="1:7" ht="14.25">
      <c r="A3" s="1"/>
      <c r="B3" s="1"/>
      <c r="C3" s="1" t="s">
        <v>2</v>
      </c>
      <c r="D3" s="1"/>
      <c r="E3" s="1"/>
      <c r="F3" s="1"/>
      <c r="G3" s="2"/>
    </row>
    <row r="4" spans="1:7" ht="14.25">
      <c r="A4" s="1"/>
      <c r="B4" s="1"/>
      <c r="C4" s="1"/>
      <c r="D4" s="1" t="s">
        <v>3</v>
      </c>
      <c r="E4" s="1"/>
      <c r="F4" s="1"/>
      <c r="G4" s="2"/>
    </row>
    <row r="5" spans="1:7" ht="14.25">
      <c r="A5" s="1"/>
      <c r="B5" s="1"/>
      <c r="C5" s="1"/>
      <c r="D5" s="1"/>
      <c r="E5" s="1" t="s">
        <v>4</v>
      </c>
      <c r="F5" s="1"/>
      <c r="G5" s="2">
        <v>95695</v>
      </c>
    </row>
    <row r="6" spans="1:7" ht="14.25">
      <c r="A6" s="1"/>
      <c r="B6" s="1"/>
      <c r="C6" s="1"/>
      <c r="D6" s="1"/>
      <c r="E6" s="1" t="s">
        <v>5</v>
      </c>
      <c r="F6" s="1"/>
      <c r="G6" s="2">
        <v>3225.6</v>
      </c>
    </row>
    <row r="7" spans="1:7" ht="14.25">
      <c r="A7" s="1"/>
      <c r="B7" s="1"/>
      <c r="C7" s="1"/>
      <c r="D7" s="1"/>
      <c r="E7" s="1" t="s">
        <v>6</v>
      </c>
      <c r="F7" s="1"/>
      <c r="G7" s="2">
        <v>33020</v>
      </c>
    </row>
    <row r="8" spans="1:7" ht="14.25">
      <c r="A8" s="1"/>
      <c r="B8" s="1"/>
      <c r="C8" s="1"/>
      <c r="D8" s="1"/>
      <c r="E8" s="1" t="s">
        <v>7</v>
      </c>
      <c r="F8" s="1"/>
      <c r="G8" s="2">
        <v>18646.39</v>
      </c>
    </row>
    <row r="9" spans="1:7" ht="15" thickBot="1">
      <c r="A9" s="1"/>
      <c r="B9" s="1"/>
      <c r="C9" s="1"/>
      <c r="D9" s="1"/>
      <c r="E9" s="1" t="s">
        <v>8</v>
      </c>
      <c r="F9" s="1"/>
      <c r="G9" s="3">
        <v>37500</v>
      </c>
    </row>
    <row r="10" spans="1:7" ht="14.25">
      <c r="A10" s="1"/>
      <c r="B10" s="1"/>
      <c r="C10" s="1"/>
      <c r="D10" s="1" t="s">
        <v>9</v>
      </c>
      <c r="E10" s="1"/>
      <c r="F10" s="1"/>
      <c r="G10" s="2">
        <f>ROUND(SUM(G4:G9),5)</f>
        <v>188086.99</v>
      </c>
    </row>
    <row r="11" spans="1:7" ht="14.25">
      <c r="A11" s="1"/>
      <c r="B11" s="1"/>
      <c r="C11" s="1"/>
      <c r="D11" s="1" t="s">
        <v>10</v>
      </c>
      <c r="E11" s="1"/>
      <c r="F11" s="1"/>
      <c r="G11" s="2">
        <v>3007.76</v>
      </c>
    </row>
    <row r="12" spans="1:7" ht="14.25">
      <c r="A12" s="1"/>
      <c r="B12" s="1"/>
      <c r="C12" s="1"/>
      <c r="D12" s="1" t="s">
        <v>11</v>
      </c>
      <c r="E12" s="1"/>
      <c r="F12" s="1"/>
      <c r="G12" s="2">
        <v>2.56</v>
      </c>
    </row>
    <row r="13" spans="1:7" ht="14.25">
      <c r="A13" s="1"/>
      <c r="B13" s="1"/>
      <c r="C13" s="1"/>
      <c r="D13" s="1" t="s">
        <v>12</v>
      </c>
      <c r="E13" s="1"/>
      <c r="F13" s="1"/>
      <c r="G13" s="2">
        <v>767.51</v>
      </c>
    </row>
    <row r="14" spans="1:7" ht="15" thickBot="1">
      <c r="A14" s="1"/>
      <c r="B14" s="1"/>
      <c r="C14" s="1"/>
      <c r="D14" s="1" t="s">
        <v>13</v>
      </c>
      <c r="E14" s="1"/>
      <c r="F14" s="1"/>
      <c r="G14" s="3">
        <v>-1861.76</v>
      </c>
    </row>
    <row r="15" spans="1:7" ht="14.25">
      <c r="A15" s="1"/>
      <c r="B15" s="1"/>
      <c r="C15" s="1" t="s">
        <v>14</v>
      </c>
      <c r="D15" s="1"/>
      <c r="E15" s="1"/>
      <c r="F15" s="1"/>
      <c r="G15" s="2">
        <f>ROUND(G3+SUM(G10:G14),5)</f>
        <v>190003.06</v>
      </c>
    </row>
    <row r="16" spans="1:7" ht="14.25">
      <c r="A16" s="1"/>
      <c r="B16" s="1"/>
      <c r="C16" s="1" t="s">
        <v>15</v>
      </c>
      <c r="D16" s="1"/>
      <c r="E16" s="1"/>
      <c r="F16" s="1"/>
      <c r="G16" s="2"/>
    </row>
    <row r="17" spans="1:7" ht="14.25">
      <c r="A17" s="1"/>
      <c r="B17" s="1"/>
      <c r="C17" s="1"/>
      <c r="D17" s="1" t="s">
        <v>16</v>
      </c>
      <c r="E17" s="1"/>
      <c r="F17" s="1"/>
      <c r="G17" s="2">
        <v>382.7</v>
      </c>
    </row>
    <row r="18" spans="1:7" ht="14.25">
      <c r="A18" s="1"/>
      <c r="B18" s="1"/>
      <c r="C18" s="1"/>
      <c r="D18" s="1" t="s">
        <v>17</v>
      </c>
      <c r="E18" s="1"/>
      <c r="F18" s="1"/>
      <c r="G18" s="2">
        <v>58</v>
      </c>
    </row>
    <row r="19" spans="1:7" ht="14.25">
      <c r="A19" s="1"/>
      <c r="B19" s="1"/>
      <c r="C19" s="1"/>
      <c r="D19" s="1" t="s">
        <v>18</v>
      </c>
      <c r="E19" s="1"/>
      <c r="F19" s="1"/>
      <c r="G19" s="2">
        <v>115.34</v>
      </c>
    </row>
    <row r="20" spans="1:7" ht="14.25">
      <c r="A20" s="1"/>
      <c r="B20" s="1"/>
      <c r="C20" s="1"/>
      <c r="D20" s="1" t="s">
        <v>19</v>
      </c>
      <c r="E20" s="1"/>
      <c r="F20" s="1"/>
      <c r="G20" s="2">
        <v>1822.45</v>
      </c>
    </row>
    <row r="21" spans="1:7" ht="14.25">
      <c r="A21" s="1"/>
      <c r="B21" s="1"/>
      <c r="C21" s="1"/>
      <c r="D21" s="1" t="s">
        <v>20</v>
      </c>
      <c r="E21" s="1"/>
      <c r="F21" s="1"/>
      <c r="G21" s="2"/>
    </row>
    <row r="22" spans="1:7" ht="15" thickBot="1">
      <c r="A22" s="1"/>
      <c r="B22" s="1"/>
      <c r="C22" s="1"/>
      <c r="D22" s="1"/>
      <c r="E22" s="1" t="s">
        <v>21</v>
      </c>
      <c r="F22" s="1"/>
      <c r="G22" s="3">
        <v>1405</v>
      </c>
    </row>
    <row r="23" spans="1:7" ht="14.25">
      <c r="A23" s="1"/>
      <c r="B23" s="1"/>
      <c r="C23" s="1"/>
      <c r="D23" s="1" t="s">
        <v>22</v>
      </c>
      <c r="E23" s="1"/>
      <c r="F23" s="1"/>
      <c r="G23" s="2">
        <f>ROUND(SUM(G21:G22),5)</f>
        <v>1405</v>
      </c>
    </row>
    <row r="24" spans="1:7" ht="14.25">
      <c r="A24" s="1"/>
      <c r="B24" s="1"/>
      <c r="C24" s="1"/>
      <c r="D24" s="1" t="s">
        <v>23</v>
      </c>
      <c r="E24" s="1"/>
      <c r="F24" s="1"/>
      <c r="G24" s="2">
        <v>423.65</v>
      </c>
    </row>
    <row r="25" spans="1:7" ht="14.25">
      <c r="A25" s="1"/>
      <c r="B25" s="1"/>
      <c r="C25" s="1"/>
      <c r="D25" s="1" t="s">
        <v>24</v>
      </c>
      <c r="E25" s="1"/>
      <c r="F25" s="1"/>
      <c r="G25" s="2">
        <v>1591.02</v>
      </c>
    </row>
    <row r="26" spans="1:7" ht="14.25">
      <c r="A26" s="1"/>
      <c r="B26" s="1"/>
      <c r="C26" s="1"/>
      <c r="D26" s="1" t="s">
        <v>25</v>
      </c>
      <c r="E26" s="1"/>
      <c r="F26" s="1"/>
      <c r="G26" s="2">
        <v>75</v>
      </c>
    </row>
    <row r="27" spans="1:7" ht="14.25">
      <c r="A27" s="1"/>
      <c r="B27" s="1"/>
      <c r="C27" s="1"/>
      <c r="D27" s="1" t="s">
        <v>26</v>
      </c>
      <c r="E27" s="1"/>
      <c r="F27" s="1"/>
      <c r="G27" s="2"/>
    </row>
    <row r="28" spans="1:7" ht="14.25">
      <c r="A28" s="1"/>
      <c r="B28" s="1"/>
      <c r="C28" s="1"/>
      <c r="D28" s="1"/>
      <c r="E28" s="1" t="s">
        <v>27</v>
      </c>
      <c r="F28" s="1"/>
      <c r="G28" s="2">
        <v>1146.53</v>
      </c>
    </row>
    <row r="29" spans="1:7" ht="15" thickBot="1">
      <c r="A29" s="1"/>
      <c r="B29" s="1"/>
      <c r="C29" s="1"/>
      <c r="D29" s="1"/>
      <c r="E29" s="1" t="s">
        <v>28</v>
      </c>
      <c r="F29" s="1"/>
      <c r="G29" s="3">
        <v>-1146.53</v>
      </c>
    </row>
    <row r="30" spans="1:7" ht="14.25">
      <c r="A30" s="1"/>
      <c r="B30" s="1"/>
      <c r="C30" s="1"/>
      <c r="D30" s="1" t="s">
        <v>29</v>
      </c>
      <c r="E30" s="1"/>
      <c r="F30" s="1"/>
      <c r="G30" s="2">
        <f>ROUND(SUM(G27:G29),5)</f>
        <v>0</v>
      </c>
    </row>
    <row r="31" spans="1:7" ht="14.25">
      <c r="A31" s="1"/>
      <c r="B31" s="1"/>
      <c r="C31" s="1"/>
      <c r="D31" s="1" t="s">
        <v>30</v>
      </c>
      <c r="E31" s="1"/>
      <c r="F31" s="1"/>
      <c r="G31" s="2">
        <v>303.84</v>
      </c>
    </row>
    <row r="32" spans="1:7" ht="14.25">
      <c r="A32" s="1"/>
      <c r="B32" s="1"/>
      <c r="C32" s="1"/>
      <c r="D32" s="1" t="s">
        <v>31</v>
      </c>
      <c r="E32" s="1"/>
      <c r="F32" s="1"/>
      <c r="G32" s="2">
        <v>485.25</v>
      </c>
    </row>
    <row r="33" spans="1:7" ht="14.25">
      <c r="A33" s="1"/>
      <c r="B33" s="1"/>
      <c r="C33" s="1"/>
      <c r="D33" s="1" t="s">
        <v>32</v>
      </c>
      <c r="E33" s="1"/>
      <c r="F33" s="1"/>
      <c r="G33" s="2">
        <v>1199.89</v>
      </c>
    </row>
    <row r="34" spans="1:7" ht="14.25">
      <c r="A34" s="1"/>
      <c r="B34" s="1"/>
      <c r="C34" s="1"/>
      <c r="D34" s="1" t="s">
        <v>33</v>
      </c>
      <c r="E34" s="1"/>
      <c r="F34" s="1"/>
      <c r="G34" s="2">
        <v>2748.73</v>
      </c>
    </row>
    <row r="35" spans="1:7" ht="14.25">
      <c r="A35" s="1"/>
      <c r="B35" s="1"/>
      <c r="C35" s="1"/>
      <c r="D35" s="1" t="s">
        <v>34</v>
      </c>
      <c r="E35" s="1"/>
      <c r="F35" s="1"/>
      <c r="G35" s="2"/>
    </row>
    <row r="36" spans="1:7" ht="14.25">
      <c r="A36" s="1"/>
      <c r="B36" s="1"/>
      <c r="C36" s="1"/>
      <c r="D36" s="1"/>
      <c r="E36" s="1" t="s">
        <v>35</v>
      </c>
      <c r="F36" s="1"/>
      <c r="G36" s="2">
        <v>58.09</v>
      </c>
    </row>
    <row r="37" spans="1:7" ht="15" thickBot="1">
      <c r="A37" s="1"/>
      <c r="B37" s="1"/>
      <c r="C37" s="1"/>
      <c r="D37" s="1"/>
      <c r="E37" s="1" t="s">
        <v>36</v>
      </c>
      <c r="F37" s="1"/>
      <c r="G37" s="3">
        <v>638.98</v>
      </c>
    </row>
    <row r="38" spans="1:7" ht="14.25">
      <c r="A38" s="1"/>
      <c r="B38" s="1"/>
      <c r="C38" s="1"/>
      <c r="D38" s="1" t="s">
        <v>37</v>
      </c>
      <c r="E38" s="1"/>
      <c r="F38" s="1"/>
      <c r="G38" s="2">
        <f>ROUND(SUM(G35:G37),5)</f>
        <v>697.07</v>
      </c>
    </row>
    <row r="39" spans="1:7" ht="14.25">
      <c r="A39" s="1"/>
      <c r="B39" s="1"/>
      <c r="C39" s="1"/>
      <c r="D39" s="1" t="s">
        <v>38</v>
      </c>
      <c r="E39" s="1"/>
      <c r="F39" s="1"/>
      <c r="G39" s="2"/>
    </row>
    <row r="40" spans="1:7" ht="14.25">
      <c r="A40" s="1"/>
      <c r="B40" s="1"/>
      <c r="C40" s="1"/>
      <c r="D40" s="1"/>
      <c r="E40" s="1" t="s">
        <v>39</v>
      </c>
      <c r="F40" s="1"/>
      <c r="G40" s="2">
        <v>5659.12</v>
      </c>
    </row>
    <row r="41" spans="1:7" ht="14.25">
      <c r="A41" s="1"/>
      <c r="B41" s="1"/>
      <c r="C41" s="1"/>
      <c r="D41" s="1"/>
      <c r="E41" s="1" t="s">
        <v>40</v>
      </c>
      <c r="F41" s="1"/>
      <c r="G41" s="2">
        <v>647.47</v>
      </c>
    </row>
    <row r="42" spans="1:7" ht="15" thickBot="1">
      <c r="A42" s="1"/>
      <c r="B42" s="1"/>
      <c r="C42" s="1"/>
      <c r="D42" s="1"/>
      <c r="E42" s="1" t="s">
        <v>41</v>
      </c>
      <c r="F42" s="1"/>
      <c r="G42" s="3">
        <v>510.91</v>
      </c>
    </row>
    <row r="43" spans="1:7" ht="14.25">
      <c r="A43" s="1"/>
      <c r="B43" s="1"/>
      <c r="C43" s="1"/>
      <c r="D43" s="1" t="s">
        <v>42</v>
      </c>
      <c r="E43" s="1"/>
      <c r="F43" s="1"/>
      <c r="G43" s="2">
        <f>ROUND(SUM(G39:G42),5)</f>
        <v>6817.5</v>
      </c>
    </row>
    <row r="44" spans="1:7" ht="14.25">
      <c r="A44" s="1"/>
      <c r="B44" s="1"/>
      <c r="C44" s="1"/>
      <c r="D44" s="1" t="s">
        <v>43</v>
      </c>
      <c r="E44" s="1"/>
      <c r="F44" s="1"/>
      <c r="G44" s="2"/>
    </row>
    <row r="45" spans="1:7" ht="14.25">
      <c r="A45" s="1"/>
      <c r="B45" s="1"/>
      <c r="C45" s="1"/>
      <c r="D45" s="1"/>
      <c r="E45" s="1" t="s">
        <v>44</v>
      </c>
      <c r="F45" s="1"/>
      <c r="G45" s="2">
        <v>20126</v>
      </c>
    </row>
    <row r="46" spans="1:7" ht="15" thickBot="1">
      <c r="A46" s="1"/>
      <c r="B46" s="1"/>
      <c r="C46" s="1"/>
      <c r="D46" s="1"/>
      <c r="E46" s="1" t="s">
        <v>45</v>
      </c>
      <c r="F46" s="1"/>
      <c r="G46" s="3">
        <v>1099.75</v>
      </c>
    </row>
    <row r="47" spans="1:7" ht="14.25">
      <c r="A47" s="1"/>
      <c r="B47" s="1"/>
      <c r="C47" s="1"/>
      <c r="D47" s="1" t="s">
        <v>46</v>
      </c>
      <c r="E47" s="1"/>
      <c r="F47" s="1"/>
      <c r="G47" s="2">
        <f>ROUND(SUM(G44:G46),5)</f>
        <v>21225.75</v>
      </c>
    </row>
    <row r="48" spans="1:7" ht="14.25">
      <c r="A48" s="1"/>
      <c r="B48" s="1"/>
      <c r="C48" s="1"/>
      <c r="D48" s="1" t="s">
        <v>47</v>
      </c>
      <c r="E48" s="1"/>
      <c r="F48" s="1"/>
      <c r="G48" s="2"/>
    </row>
    <row r="49" spans="1:7" ht="14.25">
      <c r="A49" s="1"/>
      <c r="B49" s="1"/>
      <c r="C49" s="1"/>
      <c r="D49" s="1"/>
      <c r="E49" s="1" t="s">
        <v>48</v>
      </c>
      <c r="F49" s="1"/>
      <c r="G49" s="2">
        <v>68501.44</v>
      </c>
    </row>
    <row r="50" spans="1:7" ht="14.25">
      <c r="A50" s="1"/>
      <c r="B50" s="1"/>
      <c r="C50" s="1"/>
      <c r="D50" s="1"/>
      <c r="E50" s="1" t="s">
        <v>49</v>
      </c>
      <c r="F50" s="1"/>
      <c r="G50" s="2">
        <v>18401.09</v>
      </c>
    </row>
    <row r="51" spans="1:7" ht="14.25">
      <c r="A51" s="1"/>
      <c r="B51" s="1"/>
      <c r="C51" s="1"/>
      <c r="D51" s="1"/>
      <c r="E51" s="1" t="s">
        <v>50</v>
      </c>
      <c r="F51" s="1"/>
      <c r="G51" s="2"/>
    </row>
    <row r="52" spans="1:7" ht="14.25">
      <c r="A52" s="1"/>
      <c r="B52" s="1"/>
      <c r="C52" s="1"/>
      <c r="D52" s="1"/>
      <c r="E52" s="1"/>
      <c r="F52" s="1" t="s">
        <v>51</v>
      </c>
      <c r="G52" s="2">
        <v>1196.14</v>
      </c>
    </row>
    <row r="53" spans="1:7" ht="14.25">
      <c r="A53" s="1"/>
      <c r="B53" s="1"/>
      <c r="C53" s="1"/>
      <c r="D53" s="1"/>
      <c r="E53" s="1"/>
      <c r="F53" s="1" t="s">
        <v>52</v>
      </c>
      <c r="G53" s="2">
        <v>985.84</v>
      </c>
    </row>
    <row r="54" spans="1:7" ht="14.25">
      <c r="A54" s="1"/>
      <c r="B54" s="1"/>
      <c r="C54" s="1"/>
      <c r="D54" s="1"/>
      <c r="E54" s="1"/>
      <c r="F54" s="1" t="s">
        <v>53</v>
      </c>
      <c r="G54" s="2">
        <v>5024.7</v>
      </c>
    </row>
    <row r="55" spans="1:7" ht="14.25">
      <c r="A55" s="1"/>
      <c r="B55" s="1"/>
      <c r="C55" s="1"/>
      <c r="D55" s="1"/>
      <c r="E55" s="1"/>
      <c r="F55" s="1" t="s">
        <v>54</v>
      </c>
      <c r="G55" s="2">
        <v>457.5</v>
      </c>
    </row>
    <row r="56" spans="1:7" ht="14.25">
      <c r="A56" s="1"/>
      <c r="B56" s="1"/>
      <c r="C56" s="1"/>
      <c r="D56" s="1"/>
      <c r="E56" s="1"/>
      <c r="F56" s="1" t="s">
        <v>55</v>
      </c>
      <c r="G56" s="2">
        <v>4757.49</v>
      </c>
    </row>
    <row r="57" spans="1:7" ht="14.25">
      <c r="A57" s="1"/>
      <c r="B57" s="1"/>
      <c r="C57" s="1"/>
      <c r="D57" s="1"/>
      <c r="E57" s="1"/>
      <c r="F57" s="1" t="s">
        <v>56</v>
      </c>
      <c r="G57" s="2">
        <v>509.56</v>
      </c>
    </row>
    <row r="58" spans="1:7" ht="14.25">
      <c r="A58" s="1"/>
      <c r="B58" s="1"/>
      <c r="C58" s="1"/>
      <c r="D58" s="1"/>
      <c r="E58" s="1"/>
      <c r="F58" s="1" t="s">
        <v>57</v>
      </c>
      <c r="G58" s="2">
        <v>414.23</v>
      </c>
    </row>
    <row r="59" spans="1:7" ht="14.25">
      <c r="A59" s="1"/>
      <c r="B59" s="1"/>
      <c r="C59" s="1"/>
      <c r="D59" s="1"/>
      <c r="E59" s="1"/>
      <c r="F59" s="1" t="s">
        <v>58</v>
      </c>
      <c r="G59" s="2">
        <v>9540.72</v>
      </c>
    </row>
    <row r="60" spans="1:7" ht="15" thickBot="1">
      <c r="A60" s="1"/>
      <c r="B60" s="1"/>
      <c r="C60" s="1"/>
      <c r="D60" s="1"/>
      <c r="E60" s="1"/>
      <c r="F60" s="1" t="s">
        <v>59</v>
      </c>
      <c r="G60" s="3">
        <v>609.81</v>
      </c>
    </row>
    <row r="61" spans="1:7" ht="14.25">
      <c r="A61" s="1"/>
      <c r="B61" s="1"/>
      <c r="C61" s="1"/>
      <c r="D61" s="1"/>
      <c r="E61" s="1" t="s">
        <v>60</v>
      </c>
      <c r="F61" s="1"/>
      <c r="G61" s="2">
        <f>ROUND(SUM(G51:G60),5)</f>
        <v>23495.99</v>
      </c>
    </row>
    <row r="62" spans="1:7" ht="14.25">
      <c r="A62" s="1"/>
      <c r="B62" s="1"/>
      <c r="C62" s="1"/>
      <c r="D62" s="1"/>
      <c r="E62" s="1" t="s">
        <v>61</v>
      </c>
      <c r="F62" s="1"/>
      <c r="G62" s="2"/>
    </row>
    <row r="63" spans="1:7" ht="14.25">
      <c r="A63" s="1"/>
      <c r="B63" s="1"/>
      <c r="C63" s="1"/>
      <c r="D63" s="1"/>
      <c r="E63" s="1"/>
      <c r="F63" s="1" t="s">
        <v>62</v>
      </c>
      <c r="G63" s="2">
        <v>3269.55</v>
      </c>
    </row>
    <row r="64" spans="1:7" ht="14.25">
      <c r="A64" s="1"/>
      <c r="B64" s="1"/>
      <c r="C64" s="1"/>
      <c r="D64" s="1"/>
      <c r="E64" s="1"/>
      <c r="F64" s="1" t="s">
        <v>63</v>
      </c>
      <c r="G64" s="2">
        <v>3585.35</v>
      </c>
    </row>
    <row r="65" spans="1:7" ht="15" thickBot="1">
      <c r="A65" s="1"/>
      <c r="B65" s="1"/>
      <c r="C65" s="1"/>
      <c r="D65" s="1"/>
      <c r="E65" s="1"/>
      <c r="F65" s="1" t="s">
        <v>64</v>
      </c>
      <c r="G65" s="3">
        <v>2575.54</v>
      </c>
    </row>
    <row r="66" spans="1:7" ht="14.25">
      <c r="A66" s="1"/>
      <c r="B66" s="1"/>
      <c r="C66" s="1"/>
      <c r="D66" s="1"/>
      <c r="E66" s="1" t="s">
        <v>65</v>
      </c>
      <c r="F66" s="1"/>
      <c r="G66" s="2">
        <f>ROUND(SUM(G62:G65),5)</f>
        <v>9430.44</v>
      </c>
    </row>
    <row r="67" spans="1:7" ht="14.25">
      <c r="A67" s="1"/>
      <c r="B67" s="1"/>
      <c r="C67" s="1"/>
      <c r="D67" s="1"/>
      <c r="E67" s="1" t="s">
        <v>66</v>
      </c>
      <c r="F67" s="1"/>
      <c r="G67" s="2"/>
    </row>
    <row r="68" spans="1:7" ht="14.25">
      <c r="A68" s="1"/>
      <c r="B68" s="1"/>
      <c r="C68" s="1"/>
      <c r="D68" s="1"/>
      <c r="E68" s="1"/>
      <c r="F68" s="1" t="s">
        <v>67</v>
      </c>
      <c r="G68" s="2">
        <v>49.36</v>
      </c>
    </row>
    <row r="69" spans="1:7" ht="14.25">
      <c r="A69" s="1"/>
      <c r="B69" s="1"/>
      <c r="C69" s="1"/>
      <c r="D69" s="1"/>
      <c r="E69" s="1"/>
      <c r="F69" s="1" t="s">
        <v>68</v>
      </c>
      <c r="G69" s="2">
        <v>1080.36</v>
      </c>
    </row>
    <row r="70" spans="1:7" ht="14.25">
      <c r="A70" s="1"/>
      <c r="B70" s="1"/>
      <c r="C70" s="1"/>
      <c r="D70" s="1"/>
      <c r="E70" s="1"/>
      <c r="F70" s="1" t="s">
        <v>69</v>
      </c>
      <c r="G70" s="2">
        <v>211.05</v>
      </c>
    </row>
    <row r="71" spans="1:7" ht="15" thickBot="1">
      <c r="A71" s="1"/>
      <c r="B71" s="1"/>
      <c r="C71" s="1"/>
      <c r="D71" s="1"/>
      <c r="E71" s="1"/>
      <c r="F71" s="1" t="s">
        <v>70</v>
      </c>
      <c r="G71" s="3">
        <v>4877.68</v>
      </c>
    </row>
    <row r="72" spans="1:7" ht="14.25">
      <c r="A72" s="1"/>
      <c r="B72" s="1"/>
      <c r="C72" s="1"/>
      <c r="D72" s="1"/>
      <c r="E72" s="1" t="s">
        <v>71</v>
      </c>
      <c r="F72" s="1"/>
      <c r="G72" s="2">
        <f>ROUND(SUM(G67:G71),5)</f>
        <v>6218.45</v>
      </c>
    </row>
    <row r="73" spans="1:7" ht="14.25">
      <c r="A73" s="1"/>
      <c r="B73" s="1"/>
      <c r="C73" s="1"/>
      <c r="D73" s="1"/>
      <c r="E73" s="1" t="s">
        <v>72</v>
      </c>
      <c r="F73" s="1"/>
      <c r="G73" s="2"/>
    </row>
    <row r="74" spans="1:7" ht="14.25">
      <c r="A74" s="1"/>
      <c r="B74" s="1"/>
      <c r="C74" s="1"/>
      <c r="D74" s="1"/>
      <c r="E74" s="1"/>
      <c r="F74" s="1" t="s">
        <v>73</v>
      </c>
      <c r="G74" s="2">
        <v>2271.08</v>
      </c>
    </row>
    <row r="75" spans="1:7" ht="15" thickBot="1">
      <c r="A75" s="1"/>
      <c r="B75" s="1"/>
      <c r="C75" s="1"/>
      <c r="D75" s="1"/>
      <c r="E75" s="1"/>
      <c r="F75" s="1" t="s">
        <v>74</v>
      </c>
      <c r="G75" s="3">
        <v>2904.8</v>
      </c>
    </row>
    <row r="76" spans="1:7" ht="14.25">
      <c r="A76" s="1"/>
      <c r="B76" s="1"/>
      <c r="C76" s="1"/>
      <c r="D76" s="1"/>
      <c r="E76" s="1" t="s">
        <v>75</v>
      </c>
      <c r="F76" s="1"/>
      <c r="G76" s="2">
        <f>ROUND(SUM(G73:G75),5)</f>
        <v>5175.88</v>
      </c>
    </row>
    <row r="77" spans="1:7" ht="14.25">
      <c r="A77" s="1"/>
      <c r="B77" s="1"/>
      <c r="C77" s="1"/>
      <c r="D77" s="1"/>
      <c r="E77" s="1" t="s">
        <v>76</v>
      </c>
      <c r="F77" s="1"/>
      <c r="G77" s="2"/>
    </row>
    <row r="78" spans="1:7" ht="15" thickBot="1">
      <c r="A78" s="1"/>
      <c r="B78" s="1"/>
      <c r="C78" s="1"/>
      <c r="D78" s="1"/>
      <c r="E78" s="1"/>
      <c r="F78" s="1" t="s">
        <v>77</v>
      </c>
      <c r="G78" s="4">
        <v>3743</v>
      </c>
    </row>
    <row r="79" spans="1:7" ht="15" thickBot="1">
      <c r="A79" s="1"/>
      <c r="B79" s="1"/>
      <c r="C79" s="1"/>
      <c r="D79" s="1"/>
      <c r="E79" s="1" t="s">
        <v>78</v>
      </c>
      <c r="F79" s="1"/>
      <c r="G79" s="5">
        <f>ROUND(SUM(G77:G78),5)</f>
        <v>3743</v>
      </c>
    </row>
    <row r="80" spans="1:7" ht="14.25">
      <c r="A80" s="1"/>
      <c r="B80" s="1"/>
      <c r="C80" s="1"/>
      <c r="D80" s="1" t="s">
        <v>79</v>
      </c>
      <c r="E80" s="1"/>
      <c r="F80" s="1"/>
      <c r="G80" s="2">
        <f>ROUND(SUM(G48:G50)+G61+G66+G72+G76+G79,5)</f>
        <v>134966.29</v>
      </c>
    </row>
    <row r="81" spans="1:7" ht="14.25">
      <c r="A81" s="1"/>
      <c r="B81" s="1"/>
      <c r="C81" s="1"/>
      <c r="D81" s="1" t="s">
        <v>80</v>
      </c>
      <c r="E81" s="1"/>
      <c r="F81" s="1"/>
      <c r="G81" s="2"/>
    </row>
    <row r="82" spans="1:7" ht="14.25">
      <c r="A82" s="1"/>
      <c r="B82" s="1"/>
      <c r="C82" s="1"/>
      <c r="D82" s="1"/>
      <c r="E82" s="1" t="s">
        <v>81</v>
      </c>
      <c r="F82" s="1"/>
      <c r="G82" s="2">
        <v>2489.67</v>
      </c>
    </row>
    <row r="83" spans="1:7" ht="14.25">
      <c r="A83" s="1"/>
      <c r="B83" s="1"/>
      <c r="C83" s="1"/>
      <c r="D83" s="1"/>
      <c r="E83" s="1" t="s">
        <v>82</v>
      </c>
      <c r="F83" s="1"/>
      <c r="G83" s="2">
        <v>329.7</v>
      </c>
    </row>
    <row r="84" spans="1:7" ht="15" thickBot="1">
      <c r="A84" s="1"/>
      <c r="B84" s="1"/>
      <c r="C84" s="1"/>
      <c r="D84" s="1"/>
      <c r="E84" s="1" t="s">
        <v>83</v>
      </c>
      <c r="F84" s="1"/>
      <c r="G84" s="4">
        <v>1075.12</v>
      </c>
    </row>
    <row r="85" spans="1:7" ht="15" thickBot="1">
      <c r="A85" s="1"/>
      <c r="B85" s="1"/>
      <c r="C85" s="1"/>
      <c r="D85" s="1" t="s">
        <v>84</v>
      </c>
      <c r="E85" s="1"/>
      <c r="F85" s="1"/>
      <c r="G85" s="6">
        <f>ROUND(SUM(G81:G84),5)</f>
        <v>3894.49</v>
      </c>
    </row>
    <row r="86" spans="1:7" ht="15" thickBot="1">
      <c r="A86" s="1"/>
      <c r="B86" s="1"/>
      <c r="C86" s="1" t="s">
        <v>85</v>
      </c>
      <c r="D86" s="1"/>
      <c r="E86" s="1"/>
      <c r="F86" s="1"/>
      <c r="G86" s="6">
        <f>ROUND(SUM(G16:G20)+SUM(G23:G26)+SUM(G30:G34)+G38+G43+G47+G80+G85,5)</f>
        <v>178211.97</v>
      </c>
    </row>
    <row r="87" spans="1:7" ht="15" thickBot="1">
      <c r="A87" s="1"/>
      <c r="B87" s="1" t="s">
        <v>86</v>
      </c>
      <c r="C87" s="1"/>
      <c r="D87" s="1"/>
      <c r="E87" s="1"/>
      <c r="F87" s="1"/>
      <c r="G87" s="6">
        <f>ROUND(G2+G15-G86,5)</f>
        <v>11791.09</v>
      </c>
    </row>
    <row r="88" spans="1:7" s="8" customFormat="1" ht="15" customHeight="1" thickBot="1">
      <c r="A88" s="1" t="s">
        <v>87</v>
      </c>
      <c r="B88" s="1"/>
      <c r="C88" s="1"/>
      <c r="D88" s="1"/>
      <c r="E88" s="1"/>
      <c r="F88" s="1"/>
      <c r="G88" s="7">
        <f>G87</f>
        <v>11791.09</v>
      </c>
    </row>
    <row r="89" ht="15" thickTop="1"/>
  </sheetData>
  <sheetProtection/>
  <printOptions gridLines="1" horizontalCentered="1"/>
  <pageMargins left="0.7" right="0.7" top="0.94" bottom="0.53" header="0.1" footer="0.3"/>
  <pageSetup horizontalDpi="600" verticalDpi="600" orientation="portrait" scale="97" r:id="rId2"/>
  <headerFooter>
    <oddHeader>&amp;L&amp;"Arial,Bold"&amp;8Accrual Basis&amp;C&amp;"Arial,Bold"&amp;12 Partner for Surgery
&amp;14 Statement of Financial Activities
&amp;10 November 2015 through October 2016</oddHeader>
    <oddFooter>&amp;R&amp;"Arial,Bold"&amp;8 Page &amp;P of &amp;N</oddFooter>
  </headerFooter>
  <rowBreaks count="1" manualBreakCount="1">
    <brk id="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Judie Messier</dc:creator>
  <cp:keywords/>
  <dc:description/>
  <cp:lastModifiedBy>Judie Messier</cp:lastModifiedBy>
  <cp:lastPrinted>2017-03-20T18:33:46Z</cp:lastPrinted>
  <dcterms:created xsi:type="dcterms:W3CDTF">2017-03-20T18:32:02Z</dcterms:created>
  <dcterms:modified xsi:type="dcterms:W3CDTF">2017-03-20T18:34:38Z</dcterms:modified>
  <cp:category/>
  <cp:version/>
  <cp:contentType/>
  <cp:contentStatus/>
</cp:coreProperties>
</file>